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" yWindow="-120" windowWidth="11544" windowHeight="11316" tabRatio="738"/>
  </bookViews>
  <sheets>
    <sheet name="Fall 2014" sheetId="8" r:id="rId1"/>
    <sheet name="Fall 2013" sheetId="6" r:id="rId2"/>
    <sheet name="Fall 2012" sheetId="9" r:id="rId3"/>
    <sheet name="Fall 2011" sheetId="10" r:id="rId4"/>
    <sheet name="Fall 2010" sheetId="11" r:id="rId5"/>
  </sheets>
  <calcPr calcId="145621"/>
  <fileRecoveryPr repairLoad="1"/>
</workbook>
</file>

<file path=xl/calcChain.xml><?xml version="1.0" encoding="utf-8"?>
<calcChain xmlns="http://schemas.openxmlformats.org/spreadsheetml/2006/main">
  <c r="T19" i="8" l="1"/>
  <c r="R19" i="8"/>
  <c r="T21" i="8"/>
  <c r="T22" i="8"/>
  <c r="T23" i="8"/>
  <c r="T20" i="8"/>
  <c r="N19" i="8"/>
  <c r="L19" i="8"/>
  <c r="T18" i="8"/>
  <c r="R5" i="8"/>
  <c r="P5" i="8"/>
  <c r="T21" i="11" l="1"/>
  <c r="T22" i="11"/>
  <c r="T23" i="11"/>
  <c r="T20" i="11"/>
  <c r="L19" i="11"/>
  <c r="R19" i="11"/>
  <c r="T5" i="11"/>
  <c r="R5" i="11"/>
  <c r="P5" i="11"/>
  <c r="N5" i="11"/>
  <c r="T21" i="10"/>
  <c r="T22" i="10"/>
  <c r="T23" i="10"/>
  <c r="T20" i="10"/>
  <c r="T19" i="10" s="1"/>
  <c r="F19" i="10"/>
  <c r="R19" i="10"/>
  <c r="T5" i="10"/>
  <c r="R5" i="10"/>
  <c r="P5" i="10"/>
  <c r="T21" i="9"/>
  <c r="I21" i="9" s="1"/>
  <c r="T22" i="9"/>
  <c r="K22" i="9" s="1"/>
  <c r="T23" i="9"/>
  <c r="M23" i="9" s="1"/>
  <c r="T20" i="9"/>
  <c r="R19" i="9"/>
  <c r="P19" i="9"/>
  <c r="N19" i="9"/>
  <c r="L19" i="9"/>
  <c r="T5" i="9"/>
  <c r="I5" i="9" s="1"/>
  <c r="R5" i="9"/>
  <c r="P5" i="9"/>
  <c r="R24" i="11"/>
  <c r="O23" i="11"/>
  <c r="M23" i="11"/>
  <c r="K23" i="11"/>
  <c r="I23" i="11"/>
  <c r="G23" i="11"/>
  <c r="E23" i="11"/>
  <c r="C23" i="11"/>
  <c r="O22" i="11"/>
  <c r="M22" i="11"/>
  <c r="K22" i="11"/>
  <c r="I22" i="11"/>
  <c r="G22" i="11"/>
  <c r="E22" i="11"/>
  <c r="C22" i="11"/>
  <c r="O21" i="11"/>
  <c r="M21" i="11"/>
  <c r="K21" i="11"/>
  <c r="I21" i="11"/>
  <c r="G21" i="11"/>
  <c r="E21" i="11"/>
  <c r="C21" i="11"/>
  <c r="O20" i="11"/>
  <c r="M20" i="11"/>
  <c r="K20" i="11"/>
  <c r="I20" i="11"/>
  <c r="G20" i="11"/>
  <c r="E20" i="11"/>
  <c r="C20" i="11"/>
  <c r="P19" i="11"/>
  <c r="N19" i="11"/>
  <c r="J19" i="11"/>
  <c r="H19" i="11"/>
  <c r="F19" i="11"/>
  <c r="D19" i="11"/>
  <c r="B19" i="11"/>
  <c r="T18" i="11"/>
  <c r="T17" i="11"/>
  <c r="K17" i="11" s="1"/>
  <c r="T16" i="11"/>
  <c r="K16" i="11" s="1"/>
  <c r="T15" i="11"/>
  <c r="O15" i="11" s="1"/>
  <c r="T14" i="11"/>
  <c r="O14" i="11" s="1"/>
  <c r="T13" i="11"/>
  <c r="O13" i="11" s="1"/>
  <c r="T12" i="11"/>
  <c r="O12" i="11" s="1"/>
  <c r="T11" i="11"/>
  <c r="O11" i="11" s="1"/>
  <c r="T10" i="11"/>
  <c r="O10" i="11" s="1"/>
  <c r="T9" i="11"/>
  <c r="O9" i="11" s="1"/>
  <c r="T8" i="11"/>
  <c r="O8" i="11" s="1"/>
  <c r="T7" i="11"/>
  <c r="O7" i="11" s="1"/>
  <c r="T6" i="11"/>
  <c r="O6" i="11" s="1"/>
  <c r="O5" i="11"/>
  <c r="N24" i="11"/>
  <c r="L5" i="11"/>
  <c r="L24" i="11" s="1"/>
  <c r="J5" i="11"/>
  <c r="H5" i="11"/>
  <c r="F5" i="11"/>
  <c r="D5" i="11"/>
  <c r="B5" i="11"/>
  <c r="B24" i="11" s="1"/>
  <c r="R24" i="10"/>
  <c r="O23" i="10"/>
  <c r="M23" i="10"/>
  <c r="K23" i="10"/>
  <c r="I23" i="10"/>
  <c r="G23" i="10"/>
  <c r="E23" i="10"/>
  <c r="C23" i="10"/>
  <c r="O22" i="10"/>
  <c r="M22" i="10"/>
  <c r="K22" i="10"/>
  <c r="I22" i="10"/>
  <c r="G22" i="10"/>
  <c r="E22" i="10"/>
  <c r="C22" i="10"/>
  <c r="O21" i="10"/>
  <c r="M21" i="10"/>
  <c r="K21" i="10"/>
  <c r="I21" i="10"/>
  <c r="G21" i="10"/>
  <c r="E21" i="10"/>
  <c r="C21" i="10"/>
  <c r="O20" i="10"/>
  <c r="M20" i="10"/>
  <c r="K20" i="10"/>
  <c r="I20" i="10"/>
  <c r="G20" i="10"/>
  <c r="E20" i="10"/>
  <c r="C20" i="10"/>
  <c r="P19" i="10"/>
  <c r="N19" i="10"/>
  <c r="J19" i="10"/>
  <c r="H19" i="10"/>
  <c r="D19" i="10"/>
  <c r="B19" i="10"/>
  <c r="T18" i="10"/>
  <c r="T17" i="10"/>
  <c r="O17" i="10" s="1"/>
  <c r="T16" i="10"/>
  <c r="O16" i="10" s="1"/>
  <c r="T15" i="10"/>
  <c r="O15" i="10" s="1"/>
  <c r="T14" i="10"/>
  <c r="O14" i="10" s="1"/>
  <c r="T13" i="10"/>
  <c r="O13" i="10" s="1"/>
  <c r="T12" i="10"/>
  <c r="O12" i="10" s="1"/>
  <c r="T11" i="10"/>
  <c r="O11" i="10" s="1"/>
  <c r="T10" i="10"/>
  <c r="O10" i="10" s="1"/>
  <c r="T9" i="10"/>
  <c r="O9" i="10" s="1"/>
  <c r="T8" i="10"/>
  <c r="O8" i="10" s="1"/>
  <c r="T7" i="10"/>
  <c r="O7" i="10" s="1"/>
  <c r="T6" i="10"/>
  <c r="O6" i="10" s="1"/>
  <c r="N5" i="10"/>
  <c r="L5" i="10"/>
  <c r="L24" i="10" s="1"/>
  <c r="K5" i="10"/>
  <c r="J5" i="10"/>
  <c r="J24" i="10" s="1"/>
  <c r="I5" i="10"/>
  <c r="H5" i="10"/>
  <c r="H24" i="10" s="1"/>
  <c r="G5" i="10"/>
  <c r="F5" i="10"/>
  <c r="D5" i="10"/>
  <c r="B5" i="10"/>
  <c r="R24" i="9"/>
  <c r="O23" i="9"/>
  <c r="I23" i="9"/>
  <c r="G23" i="9"/>
  <c r="O22" i="9"/>
  <c r="M22" i="9"/>
  <c r="G22" i="9"/>
  <c r="E22" i="9"/>
  <c r="O21" i="9"/>
  <c r="M21" i="9"/>
  <c r="K21" i="9"/>
  <c r="G21" i="9"/>
  <c r="E21" i="9"/>
  <c r="C21" i="9"/>
  <c r="O20" i="9"/>
  <c r="M20" i="9"/>
  <c r="K20" i="9"/>
  <c r="I20" i="9"/>
  <c r="G20" i="9"/>
  <c r="E20" i="9"/>
  <c r="C20" i="9"/>
  <c r="J19" i="9"/>
  <c r="H19" i="9"/>
  <c r="F19" i="9"/>
  <c r="D19" i="9"/>
  <c r="B19" i="9"/>
  <c r="T18" i="9"/>
  <c r="T17" i="9"/>
  <c r="O17" i="9" s="1"/>
  <c r="T16" i="9"/>
  <c r="O16" i="9" s="1"/>
  <c r="T15" i="9"/>
  <c r="O15" i="9" s="1"/>
  <c r="T14" i="9"/>
  <c r="O14" i="9" s="1"/>
  <c r="T13" i="9"/>
  <c r="O13" i="9" s="1"/>
  <c r="T12" i="9"/>
  <c r="O12" i="9" s="1"/>
  <c r="T11" i="9"/>
  <c r="O11" i="9" s="1"/>
  <c r="T10" i="9"/>
  <c r="O10" i="9" s="1"/>
  <c r="T9" i="9"/>
  <c r="O9" i="9" s="1"/>
  <c r="T8" i="9"/>
  <c r="O8" i="9" s="1"/>
  <c r="T7" i="9"/>
  <c r="O7" i="9" s="1"/>
  <c r="T6" i="9"/>
  <c r="O6" i="9" s="1"/>
  <c r="N5" i="9"/>
  <c r="N24" i="9" s="1"/>
  <c r="M5" i="9"/>
  <c r="L5" i="9"/>
  <c r="L24" i="9" s="1"/>
  <c r="J5" i="9"/>
  <c r="H5" i="9"/>
  <c r="F5" i="9"/>
  <c r="D5" i="9"/>
  <c r="D24" i="9" s="1"/>
  <c r="B5" i="9"/>
  <c r="T19" i="6"/>
  <c r="T21" i="6"/>
  <c r="T22" i="6"/>
  <c r="T23" i="6"/>
  <c r="T20" i="6"/>
  <c r="R19" i="6"/>
  <c r="L19" i="6"/>
  <c r="C19" i="6"/>
  <c r="R24" i="8"/>
  <c r="O23" i="8"/>
  <c r="M23" i="8"/>
  <c r="K23" i="8"/>
  <c r="I23" i="8"/>
  <c r="G23" i="8"/>
  <c r="E23" i="8"/>
  <c r="C23" i="8"/>
  <c r="O22" i="8"/>
  <c r="M22" i="8"/>
  <c r="K22" i="8"/>
  <c r="I22" i="8"/>
  <c r="G22" i="8"/>
  <c r="E22" i="8"/>
  <c r="C22" i="8"/>
  <c r="O21" i="8"/>
  <c r="M21" i="8"/>
  <c r="K21" i="8"/>
  <c r="I21" i="8"/>
  <c r="G21" i="8"/>
  <c r="E21" i="8"/>
  <c r="C21" i="8"/>
  <c r="O20" i="8"/>
  <c r="M20" i="8"/>
  <c r="K20" i="8"/>
  <c r="I20" i="8"/>
  <c r="G20" i="8"/>
  <c r="E20" i="8"/>
  <c r="C20" i="8"/>
  <c r="P19" i="8"/>
  <c r="M19" i="8" s="1"/>
  <c r="O19" i="8"/>
  <c r="J19" i="8"/>
  <c r="K19" i="8" s="1"/>
  <c r="H19" i="8"/>
  <c r="I19" i="8" s="1"/>
  <c r="F19" i="8"/>
  <c r="G19" i="8" s="1"/>
  <c r="D19" i="8"/>
  <c r="E19" i="8" s="1"/>
  <c r="B19" i="8"/>
  <c r="C19" i="8" s="1"/>
  <c r="T17" i="8"/>
  <c r="O17" i="8" s="1"/>
  <c r="T16" i="8"/>
  <c r="O16" i="8" s="1"/>
  <c r="T15" i="8"/>
  <c r="O15" i="8" s="1"/>
  <c r="T14" i="8"/>
  <c r="O14" i="8" s="1"/>
  <c r="T13" i="8"/>
  <c r="O13" i="8" s="1"/>
  <c r="T12" i="8"/>
  <c r="O12" i="8" s="1"/>
  <c r="T11" i="8"/>
  <c r="O11" i="8" s="1"/>
  <c r="T10" i="8"/>
  <c r="O10" i="8" s="1"/>
  <c r="T9" i="8"/>
  <c r="O9" i="8" s="1"/>
  <c r="T8" i="8"/>
  <c r="O8" i="8" s="1"/>
  <c r="T7" i="8"/>
  <c r="T6" i="8"/>
  <c r="O6" i="8" s="1"/>
  <c r="N5" i="8"/>
  <c r="N24" i="8" s="1"/>
  <c r="L5" i="8"/>
  <c r="L24" i="8" s="1"/>
  <c r="J5" i="8"/>
  <c r="H5" i="8"/>
  <c r="F5" i="8"/>
  <c r="F24" i="8" s="1"/>
  <c r="D5" i="8"/>
  <c r="D24" i="8" s="1"/>
  <c r="B5" i="8"/>
  <c r="O7" i="8" l="1"/>
  <c r="T5" i="8"/>
  <c r="K5" i="8" s="1"/>
  <c r="J24" i="8"/>
  <c r="H24" i="8"/>
  <c r="B24" i="8"/>
  <c r="T19" i="11"/>
  <c r="I19" i="11"/>
  <c r="E19" i="11"/>
  <c r="G19" i="11"/>
  <c r="M19" i="11"/>
  <c r="T24" i="11"/>
  <c r="C19" i="11"/>
  <c r="K19" i="11"/>
  <c r="O19" i="11"/>
  <c r="J24" i="11"/>
  <c r="H24" i="11"/>
  <c r="F24" i="11"/>
  <c r="D24" i="11"/>
  <c r="M5" i="11"/>
  <c r="I16" i="11"/>
  <c r="K5" i="11"/>
  <c r="O17" i="11"/>
  <c r="I18" i="11"/>
  <c r="O18" i="11"/>
  <c r="I5" i="11"/>
  <c r="E16" i="11"/>
  <c r="E17" i="11"/>
  <c r="G16" i="11"/>
  <c r="G17" i="11"/>
  <c r="G5" i="11"/>
  <c r="E18" i="11"/>
  <c r="E5" i="11"/>
  <c r="O16" i="11"/>
  <c r="I17" i="11"/>
  <c r="M17" i="11"/>
  <c r="G18" i="11"/>
  <c r="M16" i="11"/>
  <c r="M18" i="11"/>
  <c r="C5" i="11"/>
  <c r="I13" i="11"/>
  <c r="M19" i="10"/>
  <c r="I19" i="10"/>
  <c r="G19" i="10"/>
  <c r="T24" i="10"/>
  <c r="C19" i="10"/>
  <c r="K19" i="10"/>
  <c r="E19" i="10"/>
  <c r="O19" i="10"/>
  <c r="N24" i="10"/>
  <c r="F24" i="10"/>
  <c r="D24" i="10"/>
  <c r="B24" i="10"/>
  <c r="O5" i="10"/>
  <c r="M5" i="10"/>
  <c r="I16" i="10"/>
  <c r="E5" i="10"/>
  <c r="I18" i="10"/>
  <c r="C5" i="10"/>
  <c r="I17" i="10"/>
  <c r="I22" i="9"/>
  <c r="C23" i="9"/>
  <c r="K23" i="9"/>
  <c r="C22" i="9"/>
  <c r="E23" i="9"/>
  <c r="T19" i="9"/>
  <c r="M19" i="9" s="1"/>
  <c r="E19" i="9"/>
  <c r="G19" i="9"/>
  <c r="C19" i="9"/>
  <c r="J24" i="9"/>
  <c r="H24" i="9"/>
  <c r="F24" i="9"/>
  <c r="B24" i="9"/>
  <c r="O5" i="9"/>
  <c r="K5" i="9"/>
  <c r="G5" i="9"/>
  <c r="E5" i="9"/>
  <c r="C5" i="9"/>
  <c r="C6" i="11"/>
  <c r="K6" i="11"/>
  <c r="C7" i="11"/>
  <c r="K7" i="11"/>
  <c r="C8" i="11"/>
  <c r="K8" i="11"/>
  <c r="C9" i="11"/>
  <c r="K9" i="11"/>
  <c r="C10" i="11"/>
  <c r="K10" i="11"/>
  <c r="C11" i="11"/>
  <c r="K11" i="11"/>
  <c r="C12" i="11"/>
  <c r="K12" i="11"/>
  <c r="C13" i="11"/>
  <c r="K13" i="11"/>
  <c r="C14" i="11"/>
  <c r="K14" i="11"/>
  <c r="C15" i="11"/>
  <c r="K15" i="11"/>
  <c r="C16" i="11"/>
  <c r="C17" i="11"/>
  <c r="C18" i="11"/>
  <c r="K18" i="11"/>
  <c r="P24" i="11"/>
  <c r="I9" i="11"/>
  <c r="I14" i="11"/>
  <c r="I15" i="11"/>
  <c r="E6" i="11"/>
  <c r="M6" i="11"/>
  <c r="E7" i="11"/>
  <c r="M7" i="11"/>
  <c r="E8" i="11"/>
  <c r="M8" i="11"/>
  <c r="E9" i="11"/>
  <c r="M9" i="11"/>
  <c r="E10" i="11"/>
  <c r="M10" i="11"/>
  <c r="E11" i="11"/>
  <c r="M11" i="11"/>
  <c r="E12" i="11"/>
  <c r="M12" i="11"/>
  <c r="E13" i="11"/>
  <c r="M13" i="11"/>
  <c r="E14" i="11"/>
  <c r="M14" i="11"/>
  <c r="E15" i="11"/>
  <c r="M15" i="11"/>
  <c r="I6" i="11"/>
  <c r="I7" i="11"/>
  <c r="I8" i="11"/>
  <c r="I10" i="11"/>
  <c r="I11" i="11"/>
  <c r="I12" i="11"/>
  <c r="G6" i="11"/>
  <c r="G7" i="11"/>
  <c r="G8" i="11"/>
  <c r="G9" i="11"/>
  <c r="G10" i="11"/>
  <c r="G11" i="11"/>
  <c r="G12" i="11"/>
  <c r="G13" i="11"/>
  <c r="G14" i="11"/>
  <c r="G15" i="11"/>
  <c r="I10" i="10"/>
  <c r="I13" i="10"/>
  <c r="I15" i="10"/>
  <c r="I14" i="10"/>
  <c r="C6" i="10"/>
  <c r="K6" i="10"/>
  <c r="C7" i="10"/>
  <c r="K7" i="10"/>
  <c r="C8" i="10"/>
  <c r="K8" i="10"/>
  <c r="C9" i="10"/>
  <c r="K9" i="10"/>
  <c r="C10" i="10"/>
  <c r="K10" i="10"/>
  <c r="C11" i="10"/>
  <c r="K11" i="10"/>
  <c r="C12" i="10"/>
  <c r="K12" i="10"/>
  <c r="C13" i="10"/>
  <c r="K13" i="10"/>
  <c r="C14" i="10"/>
  <c r="K14" i="10"/>
  <c r="C15" i="10"/>
  <c r="K15" i="10"/>
  <c r="C16" i="10"/>
  <c r="K16" i="10"/>
  <c r="C17" i="10"/>
  <c r="K17" i="10"/>
  <c r="C18" i="10"/>
  <c r="K18" i="10"/>
  <c r="P24" i="10"/>
  <c r="I6" i="10"/>
  <c r="I7" i="10"/>
  <c r="I8" i="10"/>
  <c r="I9" i="10"/>
  <c r="E6" i="10"/>
  <c r="M6" i="10"/>
  <c r="E7" i="10"/>
  <c r="M7" i="10"/>
  <c r="E8" i="10"/>
  <c r="M8" i="10"/>
  <c r="E9" i="10"/>
  <c r="M9" i="10"/>
  <c r="E10" i="10"/>
  <c r="M10" i="10"/>
  <c r="E11" i="10"/>
  <c r="M11" i="10"/>
  <c r="E12" i="10"/>
  <c r="M12" i="10"/>
  <c r="E13" i="10"/>
  <c r="M13" i="10"/>
  <c r="E14" i="10"/>
  <c r="M14" i="10"/>
  <c r="E15" i="10"/>
  <c r="M15" i="10"/>
  <c r="E16" i="10"/>
  <c r="M16" i="10"/>
  <c r="E17" i="10"/>
  <c r="M17" i="10"/>
  <c r="E18" i="10"/>
  <c r="M18" i="10"/>
  <c r="I11" i="10"/>
  <c r="I12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O18" i="10"/>
  <c r="I6" i="9"/>
  <c r="I9" i="9"/>
  <c r="I12" i="9"/>
  <c r="I15" i="9"/>
  <c r="I16" i="9"/>
  <c r="C6" i="9"/>
  <c r="K6" i="9"/>
  <c r="C7" i="9"/>
  <c r="K7" i="9"/>
  <c r="C8" i="9"/>
  <c r="K8" i="9"/>
  <c r="C9" i="9"/>
  <c r="K9" i="9"/>
  <c r="C10" i="9"/>
  <c r="K10" i="9"/>
  <c r="C11" i="9"/>
  <c r="K11" i="9"/>
  <c r="C12" i="9"/>
  <c r="K12" i="9"/>
  <c r="C13" i="9"/>
  <c r="K13" i="9"/>
  <c r="C14" i="9"/>
  <c r="K14" i="9"/>
  <c r="C15" i="9"/>
  <c r="K15" i="9"/>
  <c r="C16" i="9"/>
  <c r="K16" i="9"/>
  <c r="C17" i="9"/>
  <c r="K17" i="9"/>
  <c r="C18" i="9"/>
  <c r="K18" i="9"/>
  <c r="P24" i="9"/>
  <c r="I7" i="9"/>
  <c r="I8" i="9"/>
  <c r="I13" i="9"/>
  <c r="E6" i="9"/>
  <c r="M6" i="9"/>
  <c r="E7" i="9"/>
  <c r="M7" i="9"/>
  <c r="E8" i="9"/>
  <c r="M8" i="9"/>
  <c r="E9" i="9"/>
  <c r="M9" i="9"/>
  <c r="E10" i="9"/>
  <c r="M10" i="9"/>
  <c r="E11" i="9"/>
  <c r="M11" i="9"/>
  <c r="E12" i="9"/>
  <c r="M12" i="9"/>
  <c r="E13" i="9"/>
  <c r="M13" i="9"/>
  <c r="E14" i="9"/>
  <c r="M14" i="9"/>
  <c r="E15" i="9"/>
  <c r="M15" i="9"/>
  <c r="E16" i="9"/>
  <c r="M16" i="9"/>
  <c r="E17" i="9"/>
  <c r="M17" i="9"/>
  <c r="E18" i="9"/>
  <c r="M18" i="9"/>
  <c r="I10" i="9"/>
  <c r="I11" i="9"/>
  <c r="I14" i="9"/>
  <c r="I17" i="9"/>
  <c r="I18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O18" i="9"/>
  <c r="I12" i="8"/>
  <c r="I18" i="8"/>
  <c r="I16" i="8"/>
  <c r="I17" i="8"/>
  <c r="C6" i="8"/>
  <c r="K6" i="8"/>
  <c r="C7" i="8"/>
  <c r="K7" i="8"/>
  <c r="C8" i="8"/>
  <c r="K8" i="8"/>
  <c r="C9" i="8"/>
  <c r="K9" i="8"/>
  <c r="C10" i="8"/>
  <c r="K10" i="8"/>
  <c r="C11" i="8"/>
  <c r="K11" i="8"/>
  <c r="C12" i="8"/>
  <c r="K12" i="8"/>
  <c r="C13" i="8"/>
  <c r="K13" i="8"/>
  <c r="C14" i="8"/>
  <c r="K14" i="8"/>
  <c r="C15" i="8"/>
  <c r="K15" i="8"/>
  <c r="C16" i="8"/>
  <c r="K16" i="8"/>
  <c r="C17" i="8"/>
  <c r="K17" i="8"/>
  <c r="C18" i="8"/>
  <c r="K18" i="8"/>
  <c r="P24" i="8"/>
  <c r="I13" i="8"/>
  <c r="M6" i="8"/>
  <c r="M7" i="8"/>
  <c r="E8" i="8"/>
  <c r="E9" i="8"/>
  <c r="M9" i="8"/>
  <c r="E10" i="8"/>
  <c r="M10" i="8"/>
  <c r="E11" i="8"/>
  <c r="M11" i="8"/>
  <c r="E12" i="8"/>
  <c r="M12" i="8"/>
  <c r="E13" i="8"/>
  <c r="M13" i="8"/>
  <c r="E14" i="8"/>
  <c r="M14" i="8"/>
  <c r="E15" i="8"/>
  <c r="M15" i="8"/>
  <c r="E16" i="8"/>
  <c r="M16" i="8"/>
  <c r="E17" i="8"/>
  <c r="M17" i="8"/>
  <c r="E18" i="8"/>
  <c r="M18" i="8"/>
  <c r="I6" i="8"/>
  <c r="I7" i="8"/>
  <c r="I8" i="8"/>
  <c r="I9" i="8"/>
  <c r="I10" i="8"/>
  <c r="I11" i="8"/>
  <c r="I14" i="8"/>
  <c r="I15" i="8"/>
  <c r="E6" i="8"/>
  <c r="E7" i="8"/>
  <c r="M8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O18" i="8"/>
  <c r="T7" i="6"/>
  <c r="T8" i="6"/>
  <c r="T9" i="6"/>
  <c r="T10" i="6"/>
  <c r="T11" i="6"/>
  <c r="T12" i="6"/>
  <c r="T13" i="6"/>
  <c r="T14" i="6"/>
  <c r="T15" i="6"/>
  <c r="T16" i="6"/>
  <c r="T17" i="6"/>
  <c r="T6" i="6"/>
  <c r="R5" i="6"/>
  <c r="P5" i="6"/>
  <c r="N5" i="6"/>
  <c r="L5" i="6"/>
  <c r="J5" i="6"/>
  <c r="H5" i="6"/>
  <c r="F5" i="6"/>
  <c r="D5" i="6"/>
  <c r="B5" i="6"/>
  <c r="O5" i="8" l="1"/>
  <c r="T24" i="8"/>
  <c r="G24" i="8" s="1"/>
  <c r="E5" i="8"/>
  <c r="I5" i="8"/>
  <c r="M5" i="8"/>
  <c r="C5" i="8"/>
  <c r="G5" i="8"/>
  <c r="E24" i="11"/>
  <c r="G24" i="11"/>
  <c r="K24" i="11"/>
  <c r="C24" i="11"/>
  <c r="O24" i="11"/>
  <c r="G24" i="10"/>
  <c r="T24" i="9"/>
  <c r="I24" i="9" s="1"/>
  <c r="I19" i="9"/>
  <c r="K19" i="9"/>
  <c r="O19" i="9"/>
  <c r="O24" i="9"/>
  <c r="G24" i="9"/>
  <c r="C24" i="9"/>
  <c r="E24" i="9"/>
  <c r="K24" i="9"/>
  <c r="M24" i="11"/>
  <c r="I24" i="11"/>
  <c r="E24" i="10"/>
  <c r="C24" i="10"/>
  <c r="O24" i="10"/>
  <c r="M24" i="10"/>
  <c r="K24" i="10"/>
  <c r="I24" i="10"/>
  <c r="M24" i="9"/>
  <c r="T5" i="6"/>
  <c r="I24" i="8" l="1"/>
  <c r="K24" i="8"/>
  <c r="O24" i="8"/>
  <c r="C24" i="8"/>
  <c r="E24" i="8"/>
  <c r="M24" i="8"/>
  <c r="R24" i="6"/>
  <c r="L24" i="6"/>
  <c r="P19" i="6"/>
  <c r="P24" i="6" s="1"/>
  <c r="N19" i="6"/>
  <c r="N24" i="6" s="1"/>
  <c r="J19" i="6"/>
  <c r="J24" i="6" s="1"/>
  <c r="H19" i="6"/>
  <c r="H24" i="6" s="1"/>
  <c r="F19" i="6"/>
  <c r="F24" i="6" s="1"/>
  <c r="D19" i="6"/>
  <c r="D24" i="6" s="1"/>
  <c r="B19" i="6"/>
  <c r="B24" i="6" s="1"/>
  <c r="T18" i="6"/>
  <c r="M18" i="6" s="1"/>
  <c r="K7" i="6"/>
  <c r="M8" i="6"/>
  <c r="I9" i="6"/>
  <c r="M10" i="6"/>
  <c r="I11" i="6"/>
  <c r="M12" i="6"/>
  <c r="M13" i="6"/>
  <c r="I14" i="6"/>
  <c r="K15" i="6"/>
  <c r="M16" i="6"/>
  <c r="O23" i="6"/>
  <c r="M23" i="6"/>
  <c r="K23" i="6"/>
  <c r="I23" i="6"/>
  <c r="G23" i="6"/>
  <c r="E23" i="6"/>
  <c r="C23" i="6"/>
  <c r="O22" i="6"/>
  <c r="M22" i="6"/>
  <c r="K22" i="6"/>
  <c r="I22" i="6"/>
  <c r="G22" i="6"/>
  <c r="E22" i="6"/>
  <c r="C22" i="6"/>
  <c r="O21" i="6"/>
  <c r="M21" i="6"/>
  <c r="K21" i="6"/>
  <c r="I21" i="6"/>
  <c r="G21" i="6"/>
  <c r="E21" i="6"/>
  <c r="C21" i="6"/>
  <c r="O20" i="6"/>
  <c r="M20" i="6"/>
  <c r="K20" i="6"/>
  <c r="I20" i="6"/>
  <c r="G20" i="6"/>
  <c r="E20" i="6"/>
  <c r="C20" i="6"/>
  <c r="M6" i="6" l="1"/>
  <c r="I5" i="6"/>
  <c r="O17" i="6"/>
  <c r="I17" i="6"/>
  <c r="G18" i="6"/>
  <c r="O18" i="6"/>
  <c r="I19" i="6"/>
  <c r="O16" i="6"/>
  <c r="O8" i="6"/>
  <c r="G12" i="6"/>
  <c r="O12" i="6"/>
  <c r="G8" i="6"/>
  <c r="G16" i="6"/>
  <c r="E15" i="6"/>
  <c r="M9" i="6"/>
  <c r="C9" i="6"/>
  <c r="I13" i="6"/>
  <c r="K17" i="6"/>
  <c r="O13" i="6"/>
  <c r="C17" i="6"/>
  <c r="G7" i="6"/>
  <c r="E9" i="6"/>
  <c r="G13" i="6"/>
  <c r="M7" i="6"/>
  <c r="C11" i="6"/>
  <c r="I6" i="6"/>
  <c r="O7" i="6"/>
  <c r="M15" i="6"/>
  <c r="E7" i="6"/>
  <c r="K9" i="6"/>
  <c r="K14" i="6"/>
  <c r="O15" i="6"/>
  <c r="G15" i="6"/>
  <c r="O6" i="6"/>
  <c r="G9" i="6"/>
  <c r="O9" i="6"/>
  <c r="C13" i="6"/>
  <c r="K13" i="6"/>
  <c r="E14" i="6"/>
  <c r="O14" i="6"/>
  <c r="E17" i="6"/>
  <c r="M17" i="6"/>
  <c r="C14" i="6"/>
  <c r="M14" i="6"/>
  <c r="G6" i="6"/>
  <c r="E13" i="6"/>
  <c r="G14" i="6"/>
  <c r="G17" i="6"/>
  <c r="I18" i="6"/>
  <c r="I16" i="6"/>
  <c r="C16" i="6"/>
  <c r="K16" i="6"/>
  <c r="E16" i="6"/>
  <c r="I15" i="6"/>
  <c r="C15" i="6"/>
  <c r="I12" i="6"/>
  <c r="C12" i="6"/>
  <c r="K12" i="6"/>
  <c r="E12" i="6"/>
  <c r="K11" i="6"/>
  <c r="E11" i="6"/>
  <c r="M11" i="6"/>
  <c r="G11" i="6"/>
  <c r="O11" i="6"/>
  <c r="I10" i="6"/>
  <c r="G10" i="6"/>
  <c r="O10" i="6"/>
  <c r="C10" i="6"/>
  <c r="K10" i="6"/>
  <c r="E10" i="6"/>
  <c r="I8" i="6"/>
  <c r="C8" i="6"/>
  <c r="K8" i="6"/>
  <c r="E8" i="6"/>
  <c r="I7" i="6"/>
  <c r="C7" i="6"/>
  <c r="C18" i="6"/>
  <c r="K18" i="6"/>
  <c r="E18" i="6"/>
  <c r="K6" i="6"/>
  <c r="C6" i="6"/>
  <c r="E6" i="6"/>
  <c r="T24" i="6" l="1"/>
  <c r="K24" i="6" s="1"/>
  <c r="M19" i="6"/>
  <c r="E19" i="6"/>
  <c r="O19" i="6"/>
  <c r="K19" i="6"/>
  <c r="G19" i="6"/>
  <c r="O5" i="6"/>
  <c r="G5" i="6"/>
  <c r="C5" i="6"/>
  <c r="M5" i="6"/>
  <c r="K5" i="6"/>
  <c r="E5" i="6"/>
  <c r="O24" i="6" l="1"/>
  <c r="E24" i="6"/>
  <c r="M24" i="6"/>
  <c r="G24" i="6"/>
  <c r="I24" i="6"/>
  <c r="C24" i="6"/>
</calcChain>
</file>

<file path=xl/sharedStrings.xml><?xml version="1.0" encoding="utf-8"?>
<sst xmlns="http://schemas.openxmlformats.org/spreadsheetml/2006/main" count="485" uniqueCount="45">
  <si>
    <t>American Indian or Alaskan Native</t>
  </si>
  <si>
    <t>Asian</t>
  </si>
  <si>
    <t>African American or Black</t>
  </si>
  <si>
    <t>Hispanic or Latino</t>
  </si>
  <si>
    <t>Native Hawaiian or other Pacific Islander</t>
  </si>
  <si>
    <t>White</t>
  </si>
  <si>
    <t>Two or more races</t>
  </si>
  <si>
    <t>Non-Resident Alien</t>
  </si>
  <si>
    <t>Grand Total</t>
  </si>
  <si>
    <t>Community Colleges</t>
  </si>
  <si>
    <t>Connecticut State Universities</t>
  </si>
  <si>
    <t>Asnuntuck</t>
  </si>
  <si>
    <t>Capital</t>
  </si>
  <si>
    <t>Gateway</t>
  </si>
  <si>
    <t>Housatonic</t>
  </si>
  <si>
    <t>Manchester</t>
  </si>
  <si>
    <t>Middlesex</t>
  </si>
  <si>
    <t>Naugatuck Valley</t>
  </si>
  <si>
    <t>Northwestern Connecticut</t>
  </si>
  <si>
    <t>Norwalk</t>
  </si>
  <si>
    <t>Quinebaug Valley</t>
  </si>
  <si>
    <t>Three Rivers</t>
  </si>
  <si>
    <t>Tunxis</t>
  </si>
  <si>
    <t>Central</t>
  </si>
  <si>
    <t>Eastern</t>
  </si>
  <si>
    <t>Southern</t>
  </si>
  <si>
    <t>Western</t>
  </si>
  <si>
    <t>Charter Oak State College</t>
  </si>
  <si>
    <t>Race/ Ethnicity Unknown</t>
  </si>
  <si>
    <t>Sector / Institution</t>
  </si>
  <si>
    <t>N</t>
  </si>
  <si>
    <t>Pct</t>
  </si>
  <si>
    <t>--</t>
  </si>
  <si>
    <t>Percentages are calculated to EXCLUDE students categorized as Non-Resident Alien or Race/Ethnicity Unknown; resulting figures can be compared to U.S. Census counts</t>
  </si>
  <si>
    <t>Important note about race/ethnicity. The method for collecting and reporting race and ethnicity changed in 2010 and figures are not comparable to previous years. Re-surveying procedures and change in the number of students categorized as race/ethnicity unknown may contribute significantly to observed changes. Interpret data with caution.</t>
  </si>
  <si>
    <t>Prepared by the CT Board of Regents Office of Policy and Research, June 15, 2015</t>
  </si>
  <si>
    <t>Fall 2014 Headcount Enrollment by Race/Ethnicity for Connecticut State Colleges &amp; Universities</t>
  </si>
  <si>
    <t>Students exclusively auditing courses are not included in these counts</t>
  </si>
  <si>
    <t>Data Source: IPEDS Data Center</t>
  </si>
  <si>
    <t>Students exclusively auditing courses are  included in these counts</t>
  </si>
  <si>
    <t>Students exclusively auditing courses are included in these counts</t>
  </si>
  <si>
    <t>Fall 2010 Headcount Enrollment by Race/Ethnicity for Connecticut State Colleges &amp; Universities</t>
  </si>
  <si>
    <t>Fall 2011 Headcount Enrollment by Race/Ethnicity for Connecticut State Colleges &amp; Universities</t>
  </si>
  <si>
    <t>Fall 2012 Headcount Enrollment by Race/Ethnicity for Connecticut State Colleges &amp; Universities</t>
  </si>
  <si>
    <t>Fall 2013 Headcount Enrollment by Race/Ethnicity for Connecticut State Colleges &amp; Universities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</si>
</sst>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#,##0.0"/>
    <numFmt numFmtId="165" formatCode="_(* #,##0.0_);_(* \(#,##0.0\);_(* &quot;-&quot;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3" applyNumberFormat="0" applyAlignment="0" applyProtection="0"/>
    <xf numFmtId="0" fontId="15" fillId="6" borderId="14" applyNumberFormat="0" applyAlignment="0" applyProtection="0"/>
    <xf numFmtId="0" fontId="16" fillId="6" borderId="13" applyNumberFormat="0" applyAlignment="0" applyProtection="0"/>
    <xf numFmtId="0" fontId="17" fillId="0" borderId="15" applyNumberFormat="0" applyFill="0" applyAlignment="0" applyProtection="0"/>
    <xf numFmtId="0" fontId="18" fillId="7" borderId="16" applyNumberFormat="0" applyAlignment="0" applyProtection="0"/>
    <xf numFmtId="0" fontId="19" fillId="0" borderId="0" applyNumberFormat="0" applyFill="0" applyBorder="0" applyAlignment="0" applyProtection="0"/>
    <xf numFmtId="0" fontId="6" fillId="8" borderId="1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6" fillId="0" borderId="0"/>
  </cellStyleXfs>
  <cellXfs count="38">
    <xf numFmtId="0" fontId="0" fillId="0" borderId="0" xfId="0"/>
    <xf numFmtId="0" fontId="1" fillId="0" borderId="2" xfId="0" applyFont="1" applyBorder="1"/>
    <xf numFmtId="0" fontId="1" fillId="0" borderId="4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3" fontId="3" fillId="0" borderId="5" xfId="0" quotePrefix="1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/>
    <xf numFmtId="41" fontId="1" fillId="0" borderId="6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" fillId="0" borderId="5" xfId="0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  <border>
        <top style="thin">
          <color auto="1"/>
        </top>
        <bottom style="thin">
          <color auto="1"/>
        </bottom>
      </border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  <border>
        <top style="thin">
          <color auto="1"/>
        </top>
        <bottom style="thin">
          <color auto="1"/>
        </bottom>
      </border>
    </dxf>
    <dxf>
      <font>
        <b/>
        <color theme="1"/>
      </font>
      <border>
        <top style="thin">
          <color auto="1"/>
        </top>
        <bottom style="thin">
          <color auto="1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2" defaultTableStyle="TableStyleMedium2" defaultPivotStyle="PivotStyleLight16">
    <tableStyle name="PivotTable Style 1" table="0" count="3">
      <tableStyleElement type="headerRow" dxfId="14"/>
      <tableStyleElement type="totalRow" dxfId="13"/>
      <tableStyleElement type="firstRowSubheading" dxfId="12"/>
    </tableStyle>
    <tableStyle name="PivotStyleLight16 2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tabSelected="1" workbookViewId="0">
      <selection activeCell="C14" sqref="C14"/>
    </sheetView>
  </sheetViews>
  <sheetFormatPr defaultColWidth="9.109375" defaultRowHeight="13.2" x14ac:dyDescent="0.25"/>
  <cols>
    <col min="1" max="1" width="28.5546875" style="20" customWidth="1"/>
    <col min="2" max="2" width="6.33203125" style="20" customWidth="1"/>
    <col min="3" max="3" width="7.21875" style="20" bestFit="1" customWidth="1"/>
    <col min="4" max="4" width="6.88671875" style="20" bestFit="1" customWidth="1"/>
    <col min="5" max="5" width="7.21875" style="20" bestFit="1" customWidth="1"/>
    <col min="6" max="6" width="7.88671875" style="20" bestFit="1" customWidth="1"/>
    <col min="7" max="7" width="7.21875" style="20" bestFit="1" customWidth="1"/>
    <col min="8" max="8" width="7.88671875" style="20" bestFit="1" customWidth="1"/>
    <col min="9" max="9" width="7.21875" style="20" bestFit="1" customWidth="1"/>
    <col min="10" max="10" width="6.33203125" style="20" customWidth="1"/>
    <col min="11" max="11" width="7.21875" style="20" bestFit="1" customWidth="1"/>
    <col min="12" max="12" width="7.88671875" style="20" bestFit="1" customWidth="1"/>
    <col min="13" max="13" width="7.77734375" style="20" bestFit="1" customWidth="1"/>
    <col min="14" max="14" width="6.88671875" style="20" bestFit="1" customWidth="1"/>
    <col min="15" max="15" width="7.21875" style="20" bestFit="1" customWidth="1"/>
    <col min="16" max="16" width="6.88671875" style="20" bestFit="1" customWidth="1"/>
    <col min="17" max="17" width="5.5546875" style="20" customWidth="1"/>
    <col min="18" max="18" width="6.88671875" style="20" bestFit="1" customWidth="1"/>
    <col min="19" max="19" width="5.5546875" style="20" customWidth="1"/>
    <col min="20" max="20" width="7.88671875" style="20" bestFit="1" customWidth="1"/>
    <col min="21" max="21" width="5.5546875" style="20" customWidth="1"/>
    <col min="22" max="16384" width="9.109375" style="20"/>
  </cols>
  <sheetData>
    <row r="1" spans="1:21" ht="15.6" x14ac:dyDescent="0.3">
      <c r="A1" s="35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x14ac:dyDescent="0.25">
      <c r="A2" s="20" t="s">
        <v>33</v>
      </c>
    </row>
    <row r="3" spans="1:21" ht="51.75" customHeight="1" x14ac:dyDescent="0.25">
      <c r="A3" s="1" t="s">
        <v>29</v>
      </c>
      <c r="B3" s="31" t="s">
        <v>0</v>
      </c>
      <c r="C3" s="32"/>
      <c r="D3" s="31" t="s">
        <v>1</v>
      </c>
      <c r="E3" s="37"/>
      <c r="F3" s="32" t="s">
        <v>2</v>
      </c>
      <c r="G3" s="32"/>
      <c r="H3" s="31" t="s">
        <v>3</v>
      </c>
      <c r="I3" s="37"/>
      <c r="J3" s="32" t="s">
        <v>4</v>
      </c>
      <c r="K3" s="32"/>
      <c r="L3" s="31" t="s">
        <v>5</v>
      </c>
      <c r="M3" s="37"/>
      <c r="N3" s="32" t="s">
        <v>6</v>
      </c>
      <c r="O3" s="32"/>
      <c r="P3" s="31" t="s">
        <v>7</v>
      </c>
      <c r="Q3" s="37"/>
      <c r="R3" s="32" t="s">
        <v>28</v>
      </c>
      <c r="S3" s="32"/>
      <c r="T3" s="31" t="s">
        <v>8</v>
      </c>
      <c r="U3" s="32"/>
    </row>
    <row r="4" spans="1:21" x14ac:dyDescent="0.25">
      <c r="A4" s="1"/>
      <c r="B4" s="2" t="s">
        <v>30</v>
      </c>
      <c r="C4" s="3" t="s">
        <v>31</v>
      </c>
      <c r="D4" s="2" t="s">
        <v>30</v>
      </c>
      <c r="E4" s="3" t="s">
        <v>31</v>
      </c>
      <c r="F4" s="2" t="s">
        <v>30</v>
      </c>
      <c r="G4" s="4" t="s">
        <v>31</v>
      </c>
      <c r="H4" s="2" t="s">
        <v>30</v>
      </c>
      <c r="I4" s="3" t="s">
        <v>31</v>
      </c>
      <c r="J4" s="2" t="s">
        <v>30</v>
      </c>
      <c r="K4" s="4" t="s">
        <v>31</v>
      </c>
      <c r="L4" s="2" t="s">
        <v>30</v>
      </c>
      <c r="M4" s="3" t="s">
        <v>31</v>
      </c>
      <c r="N4" s="2" t="s">
        <v>30</v>
      </c>
      <c r="O4" s="4" t="s">
        <v>31</v>
      </c>
      <c r="P4" s="2" t="s">
        <v>30</v>
      </c>
      <c r="Q4" s="4" t="s">
        <v>31</v>
      </c>
      <c r="R4" s="3" t="s">
        <v>30</v>
      </c>
      <c r="S4" s="3" t="s">
        <v>31</v>
      </c>
      <c r="T4" s="2" t="s">
        <v>30</v>
      </c>
      <c r="U4" s="3" t="s">
        <v>31</v>
      </c>
    </row>
    <row r="5" spans="1:21" s="7" customFormat="1" ht="21" customHeight="1" x14ac:dyDescent="0.3">
      <c r="A5" s="5" t="s">
        <v>9</v>
      </c>
      <c r="B5" s="6">
        <f>SUM(B6:B17)</f>
        <v>123</v>
      </c>
      <c r="C5" s="8">
        <f>B5/($T5-$P5-$R5)*100</f>
        <v>0.23467012630213302</v>
      </c>
      <c r="D5" s="6">
        <f>SUM(D6:D17)</f>
        <v>2013</v>
      </c>
      <c r="E5" s="8">
        <f>D5/($T5-$P5-$R5)*100</f>
        <v>3.8405769450910068</v>
      </c>
      <c r="F5" s="6">
        <f>SUM(F6:F17)</f>
        <v>9542</v>
      </c>
      <c r="G5" s="8">
        <f>F5/($T5-$P5-$R5)*100</f>
        <v>18.205059716869538</v>
      </c>
      <c r="H5" s="6">
        <f>SUM(H6:H17)</f>
        <v>11997</v>
      </c>
      <c r="I5" s="8">
        <f>H5/($T5-$P5-$R5)*100</f>
        <v>22.888922806883656</v>
      </c>
      <c r="J5" s="6">
        <f>SUM(J6:J17)</f>
        <v>83</v>
      </c>
      <c r="K5" s="15">
        <f>J5/($T5-$P5-$R5)*100</f>
        <v>0.15835463807379707</v>
      </c>
      <c r="L5" s="6">
        <f>SUM(L6:L17)</f>
        <v>27549</v>
      </c>
      <c r="M5" s="8">
        <f>L5/($T5-$P5-$R5)*100</f>
        <v>52.560384630060675</v>
      </c>
      <c r="N5" s="6">
        <f>SUM(N6:N17)</f>
        <v>1107</v>
      </c>
      <c r="O5" s="15">
        <f>N5/($T5-$P5-$R5)*100</f>
        <v>2.1120311367191968</v>
      </c>
      <c r="P5" s="6">
        <f>SUM(P6:P17)</f>
        <v>232</v>
      </c>
      <c r="Q5" s="16" t="s">
        <v>32</v>
      </c>
      <c r="R5" s="6">
        <f>SUM(R6:R17)</f>
        <v>2509</v>
      </c>
      <c r="S5" s="18" t="s">
        <v>32</v>
      </c>
      <c r="T5" s="6">
        <f>SUM(T6:T17)</f>
        <v>55155</v>
      </c>
      <c r="U5" s="23">
        <v>100</v>
      </c>
    </row>
    <row r="6" spans="1:21" s="7" customFormat="1" ht="21" customHeight="1" x14ac:dyDescent="0.3">
      <c r="A6" s="19" t="s">
        <v>11</v>
      </c>
      <c r="B6" s="21">
        <v>4</v>
      </c>
      <c r="C6" s="9">
        <f t="shared" ref="C6:E24" si="0">B6/($T6-$P6-$R6)*100</f>
        <v>0.25806451612903225</v>
      </c>
      <c r="D6" s="21">
        <v>54</v>
      </c>
      <c r="E6" s="12">
        <f t="shared" si="0"/>
        <v>3.4838709677419351</v>
      </c>
      <c r="F6" s="21">
        <v>144</v>
      </c>
      <c r="G6" s="12">
        <f t="shared" ref="G6:I21" si="1">F6/($T6-$P6-$R6)*100</f>
        <v>9.2903225806451619</v>
      </c>
      <c r="H6" s="21">
        <v>127</v>
      </c>
      <c r="I6" s="12">
        <f t="shared" si="1"/>
        <v>8.193548387096774</v>
      </c>
      <c r="J6" s="21">
        <v>1</v>
      </c>
      <c r="K6" s="9">
        <f t="shared" ref="K6:K24" si="2">J6/($T6-$P6-$R6)*100</f>
        <v>6.4516129032258063E-2</v>
      </c>
      <c r="L6" s="21">
        <v>1190</v>
      </c>
      <c r="M6" s="12">
        <f t="shared" ref="M6:M24" si="3">L6/($T6-$P6-$R6)*100</f>
        <v>76.774193548387089</v>
      </c>
      <c r="N6" s="21">
        <v>30</v>
      </c>
      <c r="O6" s="9">
        <f t="shared" ref="O6:O24" si="4">N6/($T6-$P6-$R6)*100</f>
        <v>1.935483870967742</v>
      </c>
      <c r="P6" s="21">
        <v>0</v>
      </c>
      <c r="Q6" s="17" t="s">
        <v>32</v>
      </c>
      <c r="R6" s="21">
        <v>53</v>
      </c>
      <c r="S6" s="17" t="s">
        <v>32</v>
      </c>
      <c r="T6" s="21">
        <f>SUM(B6+D6+F6+H6+J6+L6+N6+P6+R6)</f>
        <v>1603</v>
      </c>
      <c r="U6" s="24">
        <v>100</v>
      </c>
    </row>
    <row r="7" spans="1:21" s="7" customFormat="1" ht="21" customHeight="1" x14ac:dyDescent="0.3">
      <c r="A7" s="19" t="s">
        <v>12</v>
      </c>
      <c r="B7" s="21">
        <v>5</v>
      </c>
      <c r="C7" s="10">
        <f t="shared" si="0"/>
        <v>0.13661202185792351</v>
      </c>
      <c r="D7" s="21">
        <v>176</v>
      </c>
      <c r="E7" s="13">
        <f t="shared" si="0"/>
        <v>4.8087431693989071</v>
      </c>
      <c r="F7" s="21">
        <v>1530</v>
      </c>
      <c r="G7" s="13">
        <f t="shared" si="1"/>
        <v>41.803278688524593</v>
      </c>
      <c r="H7" s="21">
        <v>1089</v>
      </c>
      <c r="I7" s="13">
        <f t="shared" si="1"/>
        <v>29.754098360655739</v>
      </c>
      <c r="J7" s="21">
        <v>4</v>
      </c>
      <c r="K7" s="10">
        <f t="shared" si="2"/>
        <v>0.10928961748633879</v>
      </c>
      <c r="L7" s="21">
        <v>801</v>
      </c>
      <c r="M7" s="13">
        <f t="shared" si="3"/>
        <v>21.885245901639344</v>
      </c>
      <c r="N7" s="21">
        <v>55</v>
      </c>
      <c r="O7" s="10">
        <f t="shared" si="4"/>
        <v>1.5027322404371584</v>
      </c>
      <c r="P7" s="21">
        <v>2</v>
      </c>
      <c r="Q7" s="17" t="s">
        <v>32</v>
      </c>
      <c r="R7" s="21">
        <v>413</v>
      </c>
      <c r="S7" s="17" t="s">
        <v>32</v>
      </c>
      <c r="T7" s="21">
        <f t="shared" ref="T7:T23" si="5">SUM(B7+D7+F7+H7+J7+L7+N7+P7+R7)</f>
        <v>4075</v>
      </c>
      <c r="U7" s="24">
        <v>100</v>
      </c>
    </row>
    <row r="8" spans="1:21" s="7" customFormat="1" ht="21" customHeight="1" x14ac:dyDescent="0.3">
      <c r="A8" s="19" t="s">
        <v>13</v>
      </c>
      <c r="B8" s="21">
        <v>19</v>
      </c>
      <c r="C8" s="10">
        <f t="shared" si="0"/>
        <v>0.24627349319507452</v>
      </c>
      <c r="D8" s="21">
        <v>280</v>
      </c>
      <c r="E8" s="13">
        <f t="shared" si="0"/>
        <v>3.6292935839274141</v>
      </c>
      <c r="F8" s="21">
        <v>2104</v>
      </c>
      <c r="G8" s="13">
        <f t="shared" si="1"/>
        <v>27.271548930654571</v>
      </c>
      <c r="H8" s="21">
        <v>1823</v>
      </c>
      <c r="I8" s="13">
        <f t="shared" si="1"/>
        <v>23.629293583927414</v>
      </c>
      <c r="J8" s="21">
        <v>7</v>
      </c>
      <c r="K8" s="10">
        <f t="shared" si="2"/>
        <v>9.0732339598185358E-2</v>
      </c>
      <c r="L8" s="21">
        <v>3310</v>
      </c>
      <c r="M8" s="13">
        <f t="shared" si="3"/>
        <v>42.903434867141932</v>
      </c>
      <c r="N8" s="21">
        <v>172</v>
      </c>
      <c r="O8" s="10">
        <f t="shared" si="4"/>
        <v>2.2294232015554116</v>
      </c>
      <c r="P8" s="21">
        <v>41</v>
      </c>
      <c r="Q8" s="17" t="s">
        <v>32</v>
      </c>
      <c r="R8" s="21">
        <v>444</v>
      </c>
      <c r="S8" s="17" t="s">
        <v>32</v>
      </c>
      <c r="T8" s="21">
        <f t="shared" si="5"/>
        <v>8200</v>
      </c>
      <c r="U8" s="24">
        <v>100</v>
      </c>
    </row>
    <row r="9" spans="1:21" s="7" customFormat="1" ht="21" customHeight="1" x14ac:dyDescent="0.3">
      <c r="A9" s="19" t="s">
        <v>14</v>
      </c>
      <c r="B9" s="21">
        <v>9</v>
      </c>
      <c r="C9" s="10">
        <f t="shared" si="0"/>
        <v>0.17071320182094082</v>
      </c>
      <c r="D9" s="21">
        <v>190</v>
      </c>
      <c r="E9" s="13">
        <f t="shared" si="0"/>
        <v>3.6039453717754175</v>
      </c>
      <c r="F9" s="21">
        <v>1641</v>
      </c>
      <c r="G9" s="13">
        <f t="shared" si="1"/>
        <v>31.126707132018211</v>
      </c>
      <c r="H9" s="21">
        <v>1491</v>
      </c>
      <c r="I9" s="13">
        <f t="shared" si="1"/>
        <v>28.281487101669196</v>
      </c>
      <c r="J9" s="21">
        <v>10</v>
      </c>
      <c r="K9" s="10">
        <f t="shared" si="2"/>
        <v>0.18968133535660092</v>
      </c>
      <c r="L9" s="21">
        <v>1840</v>
      </c>
      <c r="M9" s="13">
        <f t="shared" si="3"/>
        <v>34.901365705614566</v>
      </c>
      <c r="N9" s="21">
        <v>91</v>
      </c>
      <c r="O9" s="10">
        <f t="shared" si="4"/>
        <v>1.7261001517450685</v>
      </c>
      <c r="P9" s="21">
        <v>8</v>
      </c>
      <c r="Q9" s="17" t="s">
        <v>32</v>
      </c>
      <c r="R9" s="21">
        <v>6</v>
      </c>
      <c r="S9" s="17" t="s">
        <v>32</v>
      </c>
      <c r="T9" s="21">
        <f t="shared" si="5"/>
        <v>5286</v>
      </c>
      <c r="U9" s="24">
        <v>100</v>
      </c>
    </row>
    <row r="10" spans="1:21" s="7" customFormat="1" ht="21" customHeight="1" x14ac:dyDescent="0.3">
      <c r="A10" s="19" t="s">
        <v>15</v>
      </c>
      <c r="B10" s="21">
        <v>12</v>
      </c>
      <c r="C10" s="10">
        <f t="shared" si="0"/>
        <v>0.17303532804614274</v>
      </c>
      <c r="D10" s="21">
        <v>349</v>
      </c>
      <c r="E10" s="13">
        <f t="shared" si="0"/>
        <v>5.0324441240086522</v>
      </c>
      <c r="F10" s="21">
        <v>1222</v>
      </c>
      <c r="G10" s="13">
        <f t="shared" si="1"/>
        <v>17.620764239365538</v>
      </c>
      <c r="H10" s="21">
        <v>1283</v>
      </c>
      <c r="I10" s="13">
        <f t="shared" si="1"/>
        <v>18.500360490266761</v>
      </c>
      <c r="J10" s="21">
        <v>10</v>
      </c>
      <c r="K10" s="10">
        <f t="shared" si="2"/>
        <v>0.14419610670511895</v>
      </c>
      <c r="L10" s="21">
        <v>3918</v>
      </c>
      <c r="M10" s="13">
        <f t="shared" si="3"/>
        <v>56.496034607065603</v>
      </c>
      <c r="N10" s="21">
        <v>141</v>
      </c>
      <c r="O10" s="10">
        <f t="shared" si="4"/>
        <v>2.0331651045421775</v>
      </c>
      <c r="P10" s="21">
        <v>12</v>
      </c>
      <c r="Q10" s="17" t="s">
        <v>32</v>
      </c>
      <c r="R10" s="21">
        <v>353</v>
      </c>
      <c r="S10" s="17" t="s">
        <v>32</v>
      </c>
      <c r="T10" s="21">
        <f t="shared" si="5"/>
        <v>7300</v>
      </c>
      <c r="U10" s="24">
        <v>100</v>
      </c>
    </row>
    <row r="11" spans="1:21" s="7" customFormat="1" ht="21" customHeight="1" x14ac:dyDescent="0.3">
      <c r="A11" s="19" t="s">
        <v>16</v>
      </c>
      <c r="B11" s="21">
        <v>10</v>
      </c>
      <c r="C11" s="10">
        <f t="shared" si="0"/>
        <v>0.34734282737061478</v>
      </c>
      <c r="D11" s="21">
        <v>86</v>
      </c>
      <c r="E11" s="13">
        <f t="shared" si="0"/>
        <v>2.9871483153872873</v>
      </c>
      <c r="F11" s="21">
        <v>268</v>
      </c>
      <c r="G11" s="13">
        <f t="shared" si="1"/>
        <v>9.308787773532476</v>
      </c>
      <c r="H11" s="21">
        <v>486</v>
      </c>
      <c r="I11" s="13">
        <f t="shared" si="1"/>
        <v>16.880861410211878</v>
      </c>
      <c r="J11" s="21">
        <v>3</v>
      </c>
      <c r="K11" s="10">
        <f t="shared" si="2"/>
        <v>0.10420284821118443</v>
      </c>
      <c r="L11" s="21">
        <v>1936</v>
      </c>
      <c r="M11" s="13">
        <f t="shared" si="3"/>
        <v>67.245571378951027</v>
      </c>
      <c r="N11" s="21">
        <v>90</v>
      </c>
      <c r="O11" s="10">
        <f t="shared" si="4"/>
        <v>3.1260854463355332</v>
      </c>
      <c r="P11" s="21">
        <v>2</v>
      </c>
      <c r="Q11" s="17" t="s">
        <v>32</v>
      </c>
      <c r="R11" s="21">
        <v>124</v>
      </c>
      <c r="S11" s="17" t="s">
        <v>32</v>
      </c>
      <c r="T11" s="21">
        <f t="shared" si="5"/>
        <v>3005</v>
      </c>
      <c r="U11" s="24">
        <v>100</v>
      </c>
    </row>
    <row r="12" spans="1:21" s="7" customFormat="1" ht="21" customHeight="1" x14ac:dyDescent="0.3">
      <c r="A12" s="19" t="s">
        <v>17</v>
      </c>
      <c r="B12" s="21">
        <v>14</v>
      </c>
      <c r="C12" s="10">
        <f t="shared" si="0"/>
        <v>0.20682523267838679</v>
      </c>
      <c r="D12" s="21">
        <v>203</v>
      </c>
      <c r="E12" s="13">
        <f t="shared" si="0"/>
        <v>2.9989658738366081</v>
      </c>
      <c r="F12" s="21">
        <v>695</v>
      </c>
      <c r="G12" s="13">
        <f t="shared" si="1"/>
        <v>10.267395479391343</v>
      </c>
      <c r="H12" s="21">
        <v>1790</v>
      </c>
      <c r="I12" s="13">
        <f t="shared" si="1"/>
        <v>26.444083321022312</v>
      </c>
      <c r="J12" s="21">
        <v>8</v>
      </c>
      <c r="K12" s="10">
        <f t="shared" si="2"/>
        <v>0.11818584724479243</v>
      </c>
      <c r="L12" s="21">
        <v>3925</v>
      </c>
      <c r="M12" s="13">
        <f t="shared" si="3"/>
        <v>57.984931304476284</v>
      </c>
      <c r="N12" s="21">
        <v>134</v>
      </c>
      <c r="O12" s="10">
        <f t="shared" si="4"/>
        <v>1.9796129413502734</v>
      </c>
      <c r="P12" s="21">
        <v>15</v>
      </c>
      <c r="Q12" s="17" t="s">
        <v>32</v>
      </c>
      <c r="R12" s="21">
        <v>318</v>
      </c>
      <c r="S12" s="17" t="s">
        <v>32</v>
      </c>
      <c r="T12" s="21">
        <f t="shared" si="5"/>
        <v>7102</v>
      </c>
      <c r="U12" s="24">
        <v>100</v>
      </c>
    </row>
    <row r="13" spans="1:21" s="7" customFormat="1" ht="21" customHeight="1" x14ac:dyDescent="0.3">
      <c r="A13" s="19" t="s">
        <v>18</v>
      </c>
      <c r="B13" s="21">
        <v>1</v>
      </c>
      <c r="C13" s="10">
        <f t="shared" si="0"/>
        <v>6.4474532559638947E-2</v>
      </c>
      <c r="D13" s="21">
        <v>27</v>
      </c>
      <c r="E13" s="13">
        <f t="shared" si="0"/>
        <v>1.7408123791102514</v>
      </c>
      <c r="F13" s="21">
        <v>42</v>
      </c>
      <c r="G13" s="13">
        <f t="shared" si="1"/>
        <v>2.7079303675048356</v>
      </c>
      <c r="H13" s="21">
        <v>138</v>
      </c>
      <c r="I13" s="13">
        <f t="shared" si="1"/>
        <v>8.8974854932301746</v>
      </c>
      <c r="J13" s="21">
        <v>2</v>
      </c>
      <c r="K13" s="10">
        <f t="shared" si="2"/>
        <v>0.12894906511927789</v>
      </c>
      <c r="L13" s="21">
        <v>1309</v>
      </c>
      <c r="M13" s="13">
        <f t="shared" si="3"/>
        <v>84.39716312056737</v>
      </c>
      <c r="N13" s="21">
        <v>32</v>
      </c>
      <c r="O13" s="10">
        <f t="shared" si="4"/>
        <v>2.0631850419084463</v>
      </c>
      <c r="P13" s="21">
        <v>1</v>
      </c>
      <c r="Q13" s="17" t="s">
        <v>32</v>
      </c>
      <c r="R13" s="21">
        <v>62</v>
      </c>
      <c r="S13" s="17" t="s">
        <v>32</v>
      </c>
      <c r="T13" s="21">
        <f t="shared" si="5"/>
        <v>1614</v>
      </c>
      <c r="U13" s="24">
        <v>100</v>
      </c>
    </row>
    <row r="14" spans="1:21" s="7" customFormat="1" ht="21" customHeight="1" x14ac:dyDescent="0.3">
      <c r="A14" s="19" t="s">
        <v>19</v>
      </c>
      <c r="B14" s="21">
        <v>10</v>
      </c>
      <c r="C14" s="10">
        <f t="shared" si="0"/>
        <v>0.17001020061203673</v>
      </c>
      <c r="D14" s="21">
        <v>274</v>
      </c>
      <c r="E14" s="13">
        <f t="shared" si="0"/>
        <v>4.658279496769806</v>
      </c>
      <c r="F14" s="21">
        <v>1180</v>
      </c>
      <c r="G14" s="13">
        <f t="shared" si="1"/>
        <v>20.061203672220334</v>
      </c>
      <c r="H14" s="21">
        <v>2108</v>
      </c>
      <c r="I14" s="13">
        <f t="shared" si="1"/>
        <v>35.838150289017342</v>
      </c>
      <c r="J14" s="21">
        <v>14</v>
      </c>
      <c r="K14" s="10">
        <f t="shared" si="2"/>
        <v>0.23801428085685142</v>
      </c>
      <c r="L14" s="21">
        <v>2224</v>
      </c>
      <c r="M14" s="13">
        <f t="shared" si="3"/>
        <v>37.810268616116964</v>
      </c>
      <c r="N14" s="21">
        <v>72</v>
      </c>
      <c r="O14" s="10">
        <f t="shared" si="4"/>
        <v>1.2240734444066643</v>
      </c>
      <c r="P14" s="21">
        <v>123</v>
      </c>
      <c r="Q14" s="17" t="s">
        <v>32</v>
      </c>
      <c r="R14" s="21">
        <v>359</v>
      </c>
      <c r="S14" s="17" t="s">
        <v>32</v>
      </c>
      <c r="T14" s="21">
        <f t="shared" si="5"/>
        <v>6364</v>
      </c>
      <c r="U14" s="24">
        <v>100</v>
      </c>
    </row>
    <row r="15" spans="1:21" s="7" customFormat="1" ht="21" customHeight="1" x14ac:dyDescent="0.3">
      <c r="A15" s="19" t="s">
        <v>20</v>
      </c>
      <c r="B15" s="21">
        <v>6</v>
      </c>
      <c r="C15" s="10">
        <f t="shared" si="0"/>
        <v>0.32840722495894908</v>
      </c>
      <c r="D15" s="21">
        <v>38</v>
      </c>
      <c r="E15" s="13">
        <f t="shared" si="0"/>
        <v>2.0799124247400109</v>
      </c>
      <c r="F15" s="21">
        <v>51</v>
      </c>
      <c r="G15" s="13">
        <f t="shared" si="1"/>
        <v>2.7914614121510675</v>
      </c>
      <c r="H15" s="21">
        <v>264</v>
      </c>
      <c r="I15" s="13">
        <f t="shared" si="1"/>
        <v>14.449917898193759</v>
      </c>
      <c r="J15" s="21">
        <v>2</v>
      </c>
      <c r="K15" s="10">
        <f t="shared" si="2"/>
        <v>0.10946907498631638</v>
      </c>
      <c r="L15" s="21">
        <v>1435</v>
      </c>
      <c r="M15" s="13">
        <f t="shared" si="3"/>
        <v>78.544061302681996</v>
      </c>
      <c r="N15" s="21">
        <v>31</v>
      </c>
      <c r="O15" s="10">
        <f t="shared" si="4"/>
        <v>1.6967706622879035</v>
      </c>
      <c r="P15" s="21">
        <v>0</v>
      </c>
      <c r="Q15" s="17" t="s">
        <v>32</v>
      </c>
      <c r="R15" s="21">
        <v>56</v>
      </c>
      <c r="S15" s="17" t="s">
        <v>32</v>
      </c>
      <c r="T15" s="21">
        <f t="shared" si="5"/>
        <v>1883</v>
      </c>
      <c r="U15" s="24">
        <v>100</v>
      </c>
    </row>
    <row r="16" spans="1:21" s="7" customFormat="1" ht="21" customHeight="1" x14ac:dyDescent="0.3">
      <c r="A16" s="19" t="s">
        <v>21</v>
      </c>
      <c r="B16" s="21">
        <v>26</v>
      </c>
      <c r="C16" s="10">
        <f t="shared" si="0"/>
        <v>0.59756377844173758</v>
      </c>
      <c r="D16" s="21">
        <v>169</v>
      </c>
      <c r="E16" s="13">
        <f t="shared" si="0"/>
        <v>3.8841645598712939</v>
      </c>
      <c r="F16" s="21">
        <v>356</v>
      </c>
      <c r="G16" s="13">
        <f t="shared" si="1"/>
        <v>8.1820271202022532</v>
      </c>
      <c r="H16" s="21">
        <v>675</v>
      </c>
      <c r="I16" s="13">
        <f t="shared" si="1"/>
        <v>15.513675017237416</v>
      </c>
      <c r="J16" s="21">
        <v>14</v>
      </c>
      <c r="K16" s="10">
        <f t="shared" si="2"/>
        <v>0.32176511146862791</v>
      </c>
      <c r="L16" s="21">
        <v>2929</v>
      </c>
      <c r="M16" s="13">
        <f t="shared" si="3"/>
        <v>67.317857963686507</v>
      </c>
      <c r="N16" s="21">
        <v>182</v>
      </c>
      <c r="O16" s="10">
        <f t="shared" si="4"/>
        <v>4.1829464490921628</v>
      </c>
      <c r="P16" s="21">
        <v>8</v>
      </c>
      <c r="Q16" s="17" t="s">
        <v>32</v>
      </c>
      <c r="R16" s="21">
        <v>171</v>
      </c>
      <c r="S16" s="17" t="s">
        <v>32</v>
      </c>
      <c r="T16" s="21">
        <f t="shared" si="5"/>
        <v>4530</v>
      </c>
      <c r="U16" s="24">
        <v>100</v>
      </c>
    </row>
    <row r="17" spans="1:32" s="7" customFormat="1" ht="21" customHeight="1" x14ac:dyDescent="0.3">
      <c r="A17" s="19" t="s">
        <v>22</v>
      </c>
      <c r="B17" s="21">
        <v>7</v>
      </c>
      <c r="C17" s="10">
        <f t="shared" si="0"/>
        <v>0.17399950285856325</v>
      </c>
      <c r="D17" s="21">
        <v>167</v>
      </c>
      <c r="E17" s="13">
        <f t="shared" si="0"/>
        <v>4.1511309967685808</v>
      </c>
      <c r="F17" s="21">
        <v>309</v>
      </c>
      <c r="G17" s="13">
        <f t="shared" si="1"/>
        <v>7.680835197613721</v>
      </c>
      <c r="H17" s="21">
        <v>723</v>
      </c>
      <c r="I17" s="13">
        <f t="shared" si="1"/>
        <v>17.971662938105894</v>
      </c>
      <c r="J17" s="21">
        <v>8</v>
      </c>
      <c r="K17" s="10">
        <f t="shared" si="2"/>
        <v>0.19885657469550086</v>
      </c>
      <c r="L17" s="21">
        <v>2732</v>
      </c>
      <c r="M17" s="13">
        <f t="shared" si="3"/>
        <v>67.909520258513538</v>
      </c>
      <c r="N17" s="21">
        <v>77</v>
      </c>
      <c r="O17" s="10">
        <f t="shared" si="4"/>
        <v>1.9139945314441957</v>
      </c>
      <c r="P17" s="21">
        <v>20</v>
      </c>
      <c r="Q17" s="17" t="s">
        <v>32</v>
      </c>
      <c r="R17" s="21">
        <v>150</v>
      </c>
      <c r="S17" s="17" t="s">
        <v>32</v>
      </c>
      <c r="T17" s="21">
        <f t="shared" si="5"/>
        <v>4193</v>
      </c>
      <c r="U17" s="24">
        <v>100</v>
      </c>
    </row>
    <row r="18" spans="1:32" s="7" customFormat="1" ht="21" customHeight="1" x14ac:dyDescent="0.3">
      <c r="A18" s="5" t="s">
        <v>27</v>
      </c>
      <c r="B18" s="22">
        <v>6</v>
      </c>
      <c r="C18" s="15">
        <f t="shared" si="0"/>
        <v>0.34168564920273348</v>
      </c>
      <c r="D18" s="22">
        <v>25</v>
      </c>
      <c r="E18" s="8">
        <f t="shared" si="0"/>
        <v>1.4236902050113895</v>
      </c>
      <c r="F18" s="22">
        <v>323</v>
      </c>
      <c r="G18" s="8">
        <f t="shared" si="1"/>
        <v>18.394077448747154</v>
      </c>
      <c r="H18" s="22">
        <v>237</v>
      </c>
      <c r="I18" s="8">
        <f t="shared" si="1"/>
        <v>13.496583143507973</v>
      </c>
      <c r="J18" s="22">
        <v>2</v>
      </c>
      <c r="K18" s="15">
        <f t="shared" si="2"/>
        <v>0.11389521640091116</v>
      </c>
      <c r="L18" s="22">
        <v>1115</v>
      </c>
      <c r="M18" s="8">
        <f t="shared" si="3"/>
        <v>63.496583143507969</v>
      </c>
      <c r="N18" s="22">
        <v>48</v>
      </c>
      <c r="O18" s="15">
        <f t="shared" si="4"/>
        <v>2.7334851936218678</v>
      </c>
      <c r="P18" s="22">
        <v>161</v>
      </c>
      <c r="Q18" s="18" t="s">
        <v>32</v>
      </c>
      <c r="R18" s="22">
        <v>12</v>
      </c>
      <c r="S18" s="18" t="s">
        <v>32</v>
      </c>
      <c r="T18" s="22">
        <f>SUM(B18+D18+F18+H18+J18+L18+N18+P18+R18)</f>
        <v>1929</v>
      </c>
      <c r="U18" s="23">
        <v>100</v>
      </c>
    </row>
    <row r="19" spans="1:32" s="7" customFormat="1" ht="21" customHeight="1" x14ac:dyDescent="0.3">
      <c r="A19" s="5" t="s">
        <v>10</v>
      </c>
      <c r="B19" s="22">
        <f>SUM(B20:B23)</f>
        <v>71</v>
      </c>
      <c r="C19" s="8">
        <f t="shared" si="0"/>
        <v>0.22240320761809296</v>
      </c>
      <c r="D19" s="22">
        <f>SUM(D20:D23)</f>
        <v>1051</v>
      </c>
      <c r="E19" s="8">
        <f t="shared" si="0"/>
        <v>3.2921939606565593</v>
      </c>
      <c r="F19" s="22">
        <f>SUM(F20:F23)</f>
        <v>3778</v>
      </c>
      <c r="G19" s="8">
        <f t="shared" si="1"/>
        <v>11.834356596917679</v>
      </c>
      <c r="H19" s="22">
        <f>SUM(H20:H23)</f>
        <v>3855</v>
      </c>
      <c r="I19" s="8">
        <f t="shared" si="1"/>
        <v>12.075554441799273</v>
      </c>
      <c r="J19" s="22">
        <f>SUM(J20:J23)</f>
        <v>29</v>
      </c>
      <c r="K19" s="15">
        <f t="shared" si="2"/>
        <v>9.0840746773587264E-2</v>
      </c>
      <c r="L19" s="22">
        <f>SUM(L20:L23)</f>
        <v>22416</v>
      </c>
      <c r="M19" s="8">
        <f t="shared" si="3"/>
        <v>70.216764816439053</v>
      </c>
      <c r="N19" s="22">
        <f>SUM(N20:N23)</f>
        <v>724</v>
      </c>
      <c r="O19" s="15">
        <f t="shared" si="4"/>
        <v>2.2678862297957649</v>
      </c>
      <c r="P19" s="22">
        <f>SUM(P20:P23)</f>
        <v>1854</v>
      </c>
      <c r="Q19" s="18" t="s">
        <v>32</v>
      </c>
      <c r="R19" s="22">
        <f>SUM(R20:R23)</f>
        <v>323</v>
      </c>
      <c r="S19" s="18" t="s">
        <v>32</v>
      </c>
      <c r="T19" s="22">
        <f>SUM(T20:T23)</f>
        <v>34101</v>
      </c>
      <c r="U19" s="23">
        <v>100</v>
      </c>
    </row>
    <row r="20" spans="1:32" s="7" customFormat="1" ht="21" customHeight="1" x14ac:dyDescent="0.3">
      <c r="A20" s="19" t="s">
        <v>23</v>
      </c>
      <c r="B20" s="21">
        <v>23</v>
      </c>
      <c r="C20" s="9">
        <f t="shared" si="0"/>
        <v>0.2000695894224078</v>
      </c>
      <c r="D20" s="21">
        <v>429</v>
      </c>
      <c r="E20" s="12">
        <f t="shared" si="0"/>
        <v>3.731732776617954</v>
      </c>
      <c r="F20" s="21">
        <v>1225</v>
      </c>
      <c r="G20" s="12">
        <f t="shared" si="1"/>
        <v>10.65588030619346</v>
      </c>
      <c r="H20">
        <v>1359</v>
      </c>
      <c r="I20" s="12">
        <f t="shared" si="1"/>
        <v>11.821503131524008</v>
      </c>
      <c r="J20" s="21">
        <v>11</v>
      </c>
      <c r="K20" s="9">
        <f t="shared" si="2"/>
        <v>9.5685455810716774E-2</v>
      </c>
      <c r="L20" s="21">
        <v>8159</v>
      </c>
      <c r="M20" s="12">
        <f t="shared" si="3"/>
        <v>70.972512178148918</v>
      </c>
      <c r="N20" s="21">
        <v>290</v>
      </c>
      <c r="O20" s="9">
        <f t="shared" si="4"/>
        <v>2.5226165622825332</v>
      </c>
      <c r="P20" s="21">
        <v>338</v>
      </c>
      <c r="Q20" s="17" t="s">
        <v>32</v>
      </c>
      <c r="R20" s="21">
        <v>203</v>
      </c>
      <c r="S20" s="17" t="s">
        <v>32</v>
      </c>
      <c r="T20" s="21">
        <f t="shared" si="5"/>
        <v>12037</v>
      </c>
      <c r="U20" s="24">
        <v>100</v>
      </c>
    </row>
    <row r="21" spans="1:32" s="7" customFormat="1" ht="21" customHeight="1" x14ac:dyDescent="0.3">
      <c r="A21" s="19" t="s">
        <v>24</v>
      </c>
      <c r="B21" s="21">
        <v>16</v>
      </c>
      <c r="C21" s="10">
        <f t="shared" si="0"/>
        <v>0.33305578684429643</v>
      </c>
      <c r="D21" s="21">
        <v>151</v>
      </c>
      <c r="E21" s="13">
        <f t="shared" si="0"/>
        <v>3.1432139883430472</v>
      </c>
      <c r="F21" s="21">
        <v>346</v>
      </c>
      <c r="G21" s="13">
        <f t="shared" si="1"/>
        <v>7.2023313905079096</v>
      </c>
      <c r="H21">
        <v>482</v>
      </c>
      <c r="I21" s="13">
        <f t="shared" si="1"/>
        <v>10.033305578684431</v>
      </c>
      <c r="J21" s="21">
        <v>6</v>
      </c>
      <c r="K21" s="10">
        <f t="shared" si="2"/>
        <v>0.12489592006661115</v>
      </c>
      <c r="L21" s="21">
        <v>3666</v>
      </c>
      <c r="M21" s="13">
        <f t="shared" si="3"/>
        <v>76.311407160699417</v>
      </c>
      <c r="N21" s="21">
        <v>137</v>
      </c>
      <c r="O21" s="10">
        <f t="shared" si="4"/>
        <v>2.8517901748542882</v>
      </c>
      <c r="P21" s="21">
        <v>428</v>
      </c>
      <c r="Q21" s="17" t="s">
        <v>32</v>
      </c>
      <c r="R21" s="21">
        <v>55</v>
      </c>
      <c r="S21" s="17" t="s">
        <v>32</v>
      </c>
      <c r="T21" s="21">
        <f t="shared" si="5"/>
        <v>5287</v>
      </c>
      <c r="U21" s="24">
        <v>100</v>
      </c>
    </row>
    <row r="22" spans="1:32" s="7" customFormat="1" ht="21" customHeight="1" x14ac:dyDescent="0.3">
      <c r="A22" s="19" t="s">
        <v>25</v>
      </c>
      <c r="B22" s="21">
        <v>19</v>
      </c>
      <c r="C22" s="10">
        <f t="shared" si="0"/>
        <v>0.19314831757649692</v>
      </c>
      <c r="D22" s="21">
        <v>271</v>
      </c>
      <c r="E22" s="13">
        <f t="shared" si="0"/>
        <v>2.7549049506963503</v>
      </c>
      <c r="F22" s="21">
        <v>1539</v>
      </c>
      <c r="G22" s="13">
        <f t="shared" ref="G22:I24" si="6">F22/($T22-$P22-$R22)*100</f>
        <v>15.64501372369625</v>
      </c>
      <c r="H22">
        <v>1114</v>
      </c>
      <c r="I22" s="13">
        <f t="shared" si="6"/>
        <v>11.324590830537765</v>
      </c>
      <c r="J22" s="21">
        <v>2</v>
      </c>
      <c r="K22" s="10">
        <f t="shared" si="2"/>
        <v>2.0331401850157568E-2</v>
      </c>
      <c r="L22" s="21">
        <v>6662</v>
      </c>
      <c r="M22" s="13">
        <f t="shared" si="3"/>
        <v>67.723899562874863</v>
      </c>
      <c r="N22" s="21">
        <v>230</v>
      </c>
      <c r="O22" s="10">
        <f t="shared" si="4"/>
        <v>2.3381112127681205</v>
      </c>
      <c r="P22" s="21">
        <v>935</v>
      </c>
      <c r="Q22" s="17" t="s">
        <v>32</v>
      </c>
      <c r="R22" s="21">
        <v>53</v>
      </c>
      <c r="S22" s="17" t="s">
        <v>32</v>
      </c>
      <c r="T22" s="21">
        <f t="shared" si="5"/>
        <v>10825</v>
      </c>
      <c r="U22" s="24">
        <v>100</v>
      </c>
    </row>
    <row r="23" spans="1:32" s="7" customFormat="1" ht="21" customHeight="1" x14ac:dyDescent="0.3">
      <c r="A23" s="19" t="s">
        <v>26</v>
      </c>
      <c r="B23" s="21">
        <v>13</v>
      </c>
      <c r="C23" s="11">
        <f t="shared" si="0"/>
        <v>0.22464143770520134</v>
      </c>
      <c r="D23" s="21">
        <v>200</v>
      </c>
      <c r="E23" s="14">
        <f t="shared" si="0"/>
        <v>3.4560221185415587</v>
      </c>
      <c r="F23" s="21">
        <v>668</v>
      </c>
      <c r="G23" s="14">
        <f t="shared" si="6"/>
        <v>11.543113875928807</v>
      </c>
      <c r="H23">
        <v>900</v>
      </c>
      <c r="I23" s="14">
        <f t="shared" si="6"/>
        <v>15.552099533437014</v>
      </c>
      <c r="J23" s="21">
        <v>10</v>
      </c>
      <c r="K23" s="11">
        <f t="shared" si="2"/>
        <v>0.17280110592707792</v>
      </c>
      <c r="L23" s="21">
        <v>3929</v>
      </c>
      <c r="M23" s="14">
        <f t="shared" si="3"/>
        <v>67.893554518748928</v>
      </c>
      <c r="N23" s="21">
        <v>67</v>
      </c>
      <c r="O23" s="11">
        <f t="shared" si="4"/>
        <v>1.1577674097114221</v>
      </c>
      <c r="P23" s="21">
        <v>153</v>
      </c>
      <c r="Q23" s="17" t="s">
        <v>32</v>
      </c>
      <c r="R23" s="21">
        <v>12</v>
      </c>
      <c r="S23" s="17" t="s">
        <v>32</v>
      </c>
      <c r="T23" s="21">
        <f t="shared" si="5"/>
        <v>5952</v>
      </c>
      <c r="U23" s="24">
        <v>100</v>
      </c>
    </row>
    <row r="24" spans="1:32" s="7" customFormat="1" ht="21" customHeight="1" x14ac:dyDescent="0.25">
      <c r="A24" s="5" t="s">
        <v>8</v>
      </c>
      <c r="B24" s="22">
        <f>SUM(B5+B18+B19)</f>
        <v>200</v>
      </c>
      <c r="C24" s="8">
        <f t="shared" si="0"/>
        <v>0.23230422561386393</v>
      </c>
      <c r="D24" s="22">
        <f>SUM(D5+D18+D19)</f>
        <v>3089</v>
      </c>
      <c r="E24" s="8">
        <f t="shared" si="0"/>
        <v>3.587938764606128</v>
      </c>
      <c r="F24" s="22">
        <f>SUM(F5+F18+F19)</f>
        <v>13643</v>
      </c>
      <c r="G24" s="8">
        <f t="shared" si="6"/>
        <v>15.846632750249729</v>
      </c>
      <c r="H24" s="22">
        <f>SUM(H5+H18+H19)</f>
        <v>16089</v>
      </c>
      <c r="I24" s="8">
        <f t="shared" si="6"/>
        <v>18.687713429507284</v>
      </c>
      <c r="J24" s="22">
        <f>SUM(J5+J18+J19)</f>
        <v>114</v>
      </c>
      <c r="K24" s="15">
        <f t="shared" si="2"/>
        <v>0.13241340859990244</v>
      </c>
      <c r="L24" s="22">
        <f>SUM(L5+L18+L19)</f>
        <v>51080</v>
      </c>
      <c r="M24" s="8">
        <f t="shared" si="3"/>
        <v>59.33049922178084</v>
      </c>
      <c r="N24" s="22">
        <f>SUM(N5+N18+N19)</f>
        <v>1879</v>
      </c>
      <c r="O24" s="15">
        <f t="shared" si="4"/>
        <v>2.1824981996422514</v>
      </c>
      <c r="P24" s="22">
        <f>SUM(P5+P18+P19)</f>
        <v>2247</v>
      </c>
      <c r="Q24" s="18" t="s">
        <v>32</v>
      </c>
      <c r="R24" s="22">
        <f>SUM(R5+R18+R19)</f>
        <v>2844</v>
      </c>
      <c r="S24" s="18" t="s">
        <v>32</v>
      </c>
      <c r="T24" s="22">
        <f>SUM(T5+T18+T19)</f>
        <v>91185</v>
      </c>
      <c r="U24" s="23">
        <v>100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x14ac:dyDescent="0.25">
      <c r="A25" s="20" t="s">
        <v>37</v>
      </c>
    </row>
    <row r="26" spans="1:32" ht="27.75" customHeight="1" x14ac:dyDescent="0.25">
      <c r="A26" s="33" t="s">
        <v>34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32" x14ac:dyDescent="0.25">
      <c r="A27" s="34" t="s">
        <v>38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32" x14ac:dyDescent="0.25">
      <c r="A28" s="34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</sheetData>
  <mergeCells count="14">
    <mergeCell ref="T3:U3"/>
    <mergeCell ref="A26:U26"/>
    <mergeCell ref="A27:U27"/>
    <mergeCell ref="A28:U28"/>
    <mergeCell ref="A1:T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workbookViewId="0">
      <selection activeCell="A24" sqref="A24"/>
    </sheetView>
  </sheetViews>
  <sheetFormatPr defaultColWidth="9.109375" defaultRowHeight="13.2" x14ac:dyDescent="0.25"/>
  <cols>
    <col min="1" max="1" width="28.5546875" style="20" customWidth="1"/>
    <col min="2" max="2" width="6.88671875" style="20" bestFit="1" customWidth="1"/>
    <col min="3" max="3" width="7.21875" style="20" bestFit="1" customWidth="1"/>
    <col min="4" max="4" width="8.44140625" style="20" bestFit="1" customWidth="1"/>
    <col min="5" max="5" width="7.21875" style="20" bestFit="1" customWidth="1"/>
    <col min="6" max="6" width="9.44140625" style="20" bestFit="1" customWidth="1"/>
    <col min="7" max="7" width="7.77734375" style="20" bestFit="1" customWidth="1"/>
    <col min="8" max="8" width="9.44140625" style="20" bestFit="1" customWidth="1"/>
    <col min="9" max="9" width="7.77734375" style="20" bestFit="1" customWidth="1"/>
    <col min="10" max="10" width="6.88671875" style="20" bestFit="1" customWidth="1"/>
    <col min="11" max="11" width="7.21875" style="20" bestFit="1" customWidth="1"/>
    <col min="12" max="12" width="9.44140625" style="20" bestFit="1" customWidth="1"/>
    <col min="13" max="13" width="7.77734375" style="20" bestFit="1" customWidth="1"/>
    <col min="14" max="14" width="8.44140625" style="20" bestFit="1" customWidth="1"/>
    <col min="15" max="15" width="7.21875" style="20" bestFit="1" customWidth="1"/>
    <col min="16" max="16" width="6.88671875" style="20" bestFit="1" customWidth="1"/>
    <col min="17" max="17" width="3.6640625" style="20" bestFit="1" customWidth="1"/>
    <col min="18" max="18" width="6.88671875" style="20" bestFit="1" customWidth="1"/>
    <col min="19" max="19" width="5.5546875" style="20" customWidth="1"/>
    <col min="20" max="20" width="7.88671875" style="20" bestFit="1" customWidth="1"/>
    <col min="21" max="21" width="5.5546875" style="20" customWidth="1"/>
    <col min="22" max="16384" width="9.109375" style="20"/>
  </cols>
  <sheetData>
    <row r="1" spans="1:21" ht="15.6" x14ac:dyDescent="0.3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x14ac:dyDescent="0.25">
      <c r="A2" s="20" t="s">
        <v>33</v>
      </c>
    </row>
    <row r="3" spans="1:21" ht="51.75" customHeight="1" x14ac:dyDescent="0.25">
      <c r="A3" s="1" t="s">
        <v>29</v>
      </c>
      <c r="B3" s="31" t="s">
        <v>0</v>
      </c>
      <c r="C3" s="32"/>
      <c r="D3" s="31" t="s">
        <v>1</v>
      </c>
      <c r="E3" s="37"/>
      <c r="F3" s="32" t="s">
        <v>2</v>
      </c>
      <c r="G3" s="32"/>
      <c r="H3" s="31" t="s">
        <v>3</v>
      </c>
      <c r="I3" s="37"/>
      <c r="J3" s="32" t="s">
        <v>4</v>
      </c>
      <c r="K3" s="32"/>
      <c r="L3" s="31" t="s">
        <v>5</v>
      </c>
      <c r="M3" s="37"/>
      <c r="N3" s="32" t="s">
        <v>6</v>
      </c>
      <c r="O3" s="32"/>
      <c r="P3" s="31" t="s">
        <v>7</v>
      </c>
      <c r="Q3" s="37"/>
      <c r="R3" s="32" t="s">
        <v>28</v>
      </c>
      <c r="S3" s="32"/>
      <c r="T3" s="31" t="s">
        <v>8</v>
      </c>
      <c r="U3" s="32"/>
    </row>
    <row r="4" spans="1:21" x14ac:dyDescent="0.25">
      <c r="A4" s="1"/>
      <c r="B4" s="2" t="s">
        <v>30</v>
      </c>
      <c r="C4" s="3" t="s">
        <v>31</v>
      </c>
      <c r="D4" s="2" t="s">
        <v>30</v>
      </c>
      <c r="E4" s="3" t="s">
        <v>31</v>
      </c>
      <c r="F4" s="2" t="s">
        <v>30</v>
      </c>
      <c r="G4" s="4" t="s">
        <v>31</v>
      </c>
      <c r="H4" s="2" t="s">
        <v>30</v>
      </c>
      <c r="I4" s="3" t="s">
        <v>31</v>
      </c>
      <c r="J4" s="2" t="s">
        <v>30</v>
      </c>
      <c r="K4" s="4" t="s">
        <v>31</v>
      </c>
      <c r="L4" s="2" t="s">
        <v>30</v>
      </c>
      <c r="M4" s="3" t="s">
        <v>31</v>
      </c>
      <c r="N4" s="2" t="s">
        <v>30</v>
      </c>
      <c r="O4" s="4" t="s">
        <v>31</v>
      </c>
      <c r="P4" s="2" t="s">
        <v>30</v>
      </c>
      <c r="Q4" s="4" t="s">
        <v>31</v>
      </c>
      <c r="R4" s="3" t="s">
        <v>30</v>
      </c>
      <c r="S4" s="3" t="s">
        <v>31</v>
      </c>
      <c r="T4" s="2" t="s">
        <v>30</v>
      </c>
      <c r="U4" s="3" t="s">
        <v>31</v>
      </c>
    </row>
    <row r="5" spans="1:21" s="7" customFormat="1" ht="21" customHeight="1" x14ac:dyDescent="0.3">
      <c r="A5" s="5" t="s">
        <v>9</v>
      </c>
      <c r="B5" s="22">
        <f>SUM(B6:B17)</f>
        <v>137</v>
      </c>
      <c r="C5" s="8">
        <f>B5/($T5-$P5-$R5)*100</f>
        <v>0.25387765691307007</v>
      </c>
      <c r="D5" s="22">
        <f>SUM(D6:D17)</f>
        <v>1969</v>
      </c>
      <c r="E5" s="8">
        <f>D5/($T5-$P5-$R5)*100</f>
        <v>3.6487963975316422</v>
      </c>
      <c r="F5" s="22">
        <f>SUM(F6:F17)</f>
        <v>9400</v>
      </c>
      <c r="G5" s="8">
        <f>F5/($T5-$P5-$R5)*100</f>
        <v>17.419342883086557</v>
      </c>
      <c r="H5" s="22">
        <f>SUM(H6:H17)</f>
        <v>11832</v>
      </c>
      <c r="I5" s="8">
        <f>H5/($T5-$P5-$R5)*100</f>
        <v>21.926134573689378</v>
      </c>
      <c r="J5" s="22">
        <f>SUM(J6:J17)</f>
        <v>86</v>
      </c>
      <c r="K5" s="15">
        <f>J5/($T5-$P5-$R5)*100</f>
        <v>0.15936845616440895</v>
      </c>
      <c r="L5" s="22">
        <f>SUM(L6:L17)</f>
        <v>29524</v>
      </c>
      <c r="M5" s="8">
        <f>L5/($T5-$P5-$R5)*100</f>
        <v>54.711561625558261</v>
      </c>
      <c r="N5" s="22">
        <f>SUM(N6:N17)</f>
        <v>1015</v>
      </c>
      <c r="O5" s="15">
        <f>N5/($T5-$P5-$R5)*100</f>
        <v>1.8809184070566871</v>
      </c>
      <c r="P5" s="22">
        <f>SUM(P6:P17)</f>
        <v>266</v>
      </c>
      <c r="Q5" s="16" t="s">
        <v>32</v>
      </c>
      <c r="R5" s="22">
        <f>SUM(R6:R17)</f>
        <v>2748</v>
      </c>
      <c r="S5" s="18" t="s">
        <v>32</v>
      </c>
      <c r="T5" s="22">
        <f>SUM(T6:T17)</f>
        <v>56977</v>
      </c>
      <c r="U5" s="23">
        <v>100</v>
      </c>
    </row>
    <row r="6" spans="1:21" s="7" customFormat="1" ht="21" customHeight="1" x14ac:dyDescent="0.3">
      <c r="A6" s="28" t="s">
        <v>11</v>
      </c>
      <c r="B6" s="21">
        <v>4</v>
      </c>
      <c r="C6" s="9">
        <f t="shared" ref="C6:E24" si="0">B6/($T6-$P6-$R6)*100</f>
        <v>0.2416918429003021</v>
      </c>
      <c r="D6" s="21">
        <v>63</v>
      </c>
      <c r="E6" s="12">
        <f t="shared" si="0"/>
        <v>3.8066465256797586</v>
      </c>
      <c r="F6" s="21">
        <v>148</v>
      </c>
      <c r="G6" s="12">
        <f t="shared" ref="G6:I21" si="1">F6/($T6-$P6-$R6)*100</f>
        <v>8.9425981873111784</v>
      </c>
      <c r="H6" s="21">
        <v>145</v>
      </c>
      <c r="I6" s="12">
        <f t="shared" si="1"/>
        <v>8.761329305135952</v>
      </c>
      <c r="J6" s="21">
        <v>2</v>
      </c>
      <c r="K6" s="9">
        <f t="shared" ref="K6:K24" si="2">J6/($T6-$P6-$R6)*100</f>
        <v>0.12084592145015105</v>
      </c>
      <c r="L6" s="21">
        <v>1272</v>
      </c>
      <c r="M6" s="12">
        <f t="shared" ref="M6:M24" si="3">L6/($T6-$P6-$R6)*100</f>
        <v>76.858006042296068</v>
      </c>
      <c r="N6" s="21">
        <v>21</v>
      </c>
      <c r="O6" s="9">
        <f t="shared" ref="O6:O24" si="4">N6/($T6-$P6-$R6)*100</f>
        <v>1.2688821752265862</v>
      </c>
      <c r="P6">
        <v>0</v>
      </c>
      <c r="Q6" s="17" t="s">
        <v>32</v>
      </c>
      <c r="R6">
        <v>60</v>
      </c>
      <c r="S6" s="17" t="s">
        <v>32</v>
      </c>
      <c r="T6" s="21">
        <f>SUM(B6+D6+F6+H6+J6+L6+N6+P6+R6)</f>
        <v>1715</v>
      </c>
      <c r="U6" s="24">
        <v>100</v>
      </c>
    </row>
    <row r="7" spans="1:21" s="7" customFormat="1" ht="21" customHeight="1" x14ac:dyDescent="0.3">
      <c r="A7" s="29" t="s">
        <v>12</v>
      </c>
      <c r="B7" s="21">
        <v>8</v>
      </c>
      <c r="C7" s="10">
        <f t="shared" si="0"/>
        <v>0.21436227224008575</v>
      </c>
      <c r="D7" s="21">
        <v>163</v>
      </c>
      <c r="E7" s="13">
        <f t="shared" si="0"/>
        <v>4.367631296891747</v>
      </c>
      <c r="F7" s="21">
        <v>1510</v>
      </c>
      <c r="G7" s="13">
        <f t="shared" si="1"/>
        <v>40.460878885316184</v>
      </c>
      <c r="H7" s="21">
        <v>1139</v>
      </c>
      <c r="I7" s="13">
        <f t="shared" si="1"/>
        <v>30.519828510182208</v>
      </c>
      <c r="J7" s="21">
        <v>4</v>
      </c>
      <c r="K7" s="10">
        <f t="shared" si="2"/>
        <v>0.10718113612004287</v>
      </c>
      <c r="L7" s="21">
        <v>871</v>
      </c>
      <c r="M7" s="13">
        <f t="shared" si="3"/>
        <v>23.338692390139336</v>
      </c>
      <c r="N7" s="21">
        <v>37</v>
      </c>
      <c r="O7" s="10">
        <f t="shared" si="4"/>
        <v>0.99142550911039651</v>
      </c>
      <c r="P7">
        <v>4</v>
      </c>
      <c r="Q7" s="17" t="s">
        <v>32</v>
      </c>
      <c r="R7">
        <v>432</v>
      </c>
      <c r="S7" s="17" t="s">
        <v>32</v>
      </c>
      <c r="T7" s="21">
        <f t="shared" ref="T7:T17" si="5">SUM(B7+D7+F7+H7+J7+L7+N7+P7+R7)</f>
        <v>4168</v>
      </c>
      <c r="U7" s="24">
        <v>100</v>
      </c>
    </row>
    <row r="8" spans="1:21" s="7" customFormat="1" ht="21" customHeight="1" x14ac:dyDescent="0.3">
      <c r="A8" s="29" t="s">
        <v>13</v>
      </c>
      <c r="B8" s="21">
        <v>15</v>
      </c>
      <c r="C8" s="10">
        <f t="shared" si="0"/>
        <v>0.1959247648902821</v>
      </c>
      <c r="D8" s="21">
        <v>245</v>
      </c>
      <c r="E8" s="13">
        <f t="shared" si="0"/>
        <v>3.2001044932079412</v>
      </c>
      <c r="F8" s="21">
        <v>1943</v>
      </c>
      <c r="G8" s="13">
        <f t="shared" si="1"/>
        <v>25.378787878787879</v>
      </c>
      <c r="H8" s="21">
        <v>1721</v>
      </c>
      <c r="I8" s="13">
        <f t="shared" si="1"/>
        <v>22.479101358411704</v>
      </c>
      <c r="J8" s="21">
        <v>11</v>
      </c>
      <c r="K8" s="10">
        <f t="shared" si="2"/>
        <v>0.14367816091954022</v>
      </c>
      <c r="L8" s="21">
        <v>3546</v>
      </c>
      <c r="M8" s="13">
        <f t="shared" si="3"/>
        <v>46.316614420062699</v>
      </c>
      <c r="N8" s="21">
        <v>175</v>
      </c>
      <c r="O8" s="10">
        <f t="shared" si="4"/>
        <v>2.285788923719958</v>
      </c>
      <c r="P8">
        <v>39</v>
      </c>
      <c r="Q8" s="17" t="s">
        <v>32</v>
      </c>
      <c r="R8">
        <v>491</v>
      </c>
      <c r="S8" s="17" t="s">
        <v>32</v>
      </c>
      <c r="T8" s="21">
        <f t="shared" si="5"/>
        <v>8186</v>
      </c>
      <c r="U8" s="24">
        <v>100</v>
      </c>
    </row>
    <row r="9" spans="1:21" s="7" customFormat="1" ht="21" customHeight="1" x14ac:dyDescent="0.3">
      <c r="A9" s="29" t="s">
        <v>14</v>
      </c>
      <c r="B9" s="21">
        <v>10</v>
      </c>
      <c r="C9" s="10">
        <f t="shared" si="0"/>
        <v>0.17388280299078421</v>
      </c>
      <c r="D9" s="21">
        <v>205</v>
      </c>
      <c r="E9" s="13">
        <f t="shared" si="0"/>
        <v>3.564597461311076</v>
      </c>
      <c r="F9" s="21">
        <v>1733</v>
      </c>
      <c r="G9" s="13">
        <f t="shared" si="1"/>
        <v>30.133889758302907</v>
      </c>
      <c r="H9" s="21">
        <v>1589</v>
      </c>
      <c r="I9" s="13">
        <f t="shared" si="1"/>
        <v>27.62997739523561</v>
      </c>
      <c r="J9" s="21">
        <v>8</v>
      </c>
      <c r="K9" s="10">
        <f t="shared" si="2"/>
        <v>0.13910624239262737</v>
      </c>
      <c r="L9" s="21">
        <v>2132</v>
      </c>
      <c r="M9" s="13">
        <f t="shared" si="3"/>
        <v>37.071813597635192</v>
      </c>
      <c r="N9" s="21">
        <v>74</v>
      </c>
      <c r="O9" s="10">
        <f t="shared" si="4"/>
        <v>1.2867327421318031</v>
      </c>
      <c r="P9">
        <v>18</v>
      </c>
      <c r="Q9" s="17" t="s">
        <v>32</v>
      </c>
      <c r="R9">
        <v>44</v>
      </c>
      <c r="S9" s="17" t="s">
        <v>32</v>
      </c>
      <c r="T9" s="21">
        <f t="shared" si="5"/>
        <v>5813</v>
      </c>
      <c r="U9" s="24">
        <v>100</v>
      </c>
    </row>
    <row r="10" spans="1:21" s="7" customFormat="1" ht="21" customHeight="1" x14ac:dyDescent="0.3">
      <c r="A10" s="29" t="s">
        <v>15</v>
      </c>
      <c r="B10" s="21">
        <v>9</v>
      </c>
      <c r="C10" s="10">
        <f t="shared" si="0"/>
        <v>0.12557555462536626</v>
      </c>
      <c r="D10" s="21">
        <v>314</v>
      </c>
      <c r="E10" s="13">
        <f t="shared" si="0"/>
        <v>4.381191572485001</v>
      </c>
      <c r="F10" s="21">
        <v>1245</v>
      </c>
      <c r="G10" s="13">
        <f t="shared" si="1"/>
        <v>17.371285056509002</v>
      </c>
      <c r="H10" s="21">
        <v>1270</v>
      </c>
      <c r="I10" s="13">
        <f t="shared" si="1"/>
        <v>17.720106041579463</v>
      </c>
      <c r="J10" s="21">
        <v>11</v>
      </c>
      <c r="K10" s="10">
        <f t="shared" si="2"/>
        <v>0.1534812334310032</v>
      </c>
      <c r="L10" s="21">
        <v>4177</v>
      </c>
      <c r="M10" s="13">
        <f t="shared" si="3"/>
        <v>58.281010185572768</v>
      </c>
      <c r="N10" s="21">
        <v>141</v>
      </c>
      <c r="O10" s="10">
        <f t="shared" si="4"/>
        <v>1.9673503557974048</v>
      </c>
      <c r="P10">
        <v>20</v>
      </c>
      <c r="Q10" s="17" t="s">
        <v>32</v>
      </c>
      <c r="R10">
        <v>384</v>
      </c>
      <c r="S10" s="17" t="s">
        <v>32</v>
      </c>
      <c r="T10" s="21">
        <f t="shared" si="5"/>
        <v>7571</v>
      </c>
      <c r="U10" s="24">
        <v>100</v>
      </c>
    </row>
    <row r="11" spans="1:21" s="7" customFormat="1" ht="21" customHeight="1" x14ac:dyDescent="0.3">
      <c r="A11" s="29" t="s">
        <v>16</v>
      </c>
      <c r="B11" s="21">
        <v>9</v>
      </c>
      <c r="C11" s="10">
        <f t="shared" si="0"/>
        <v>0.32455824017309776</v>
      </c>
      <c r="D11" s="21">
        <v>90</v>
      </c>
      <c r="E11" s="13">
        <f t="shared" si="0"/>
        <v>3.2455824017309771</v>
      </c>
      <c r="F11" s="21">
        <v>247</v>
      </c>
      <c r="G11" s="13">
        <f t="shared" si="1"/>
        <v>8.9073205914172373</v>
      </c>
      <c r="H11" s="21">
        <v>466</v>
      </c>
      <c r="I11" s="13">
        <f t="shared" si="1"/>
        <v>16.804904435629282</v>
      </c>
      <c r="J11" s="21">
        <v>2</v>
      </c>
      <c r="K11" s="10">
        <f t="shared" si="2"/>
        <v>7.2124053371799501E-2</v>
      </c>
      <c r="L11" s="21">
        <v>1882</v>
      </c>
      <c r="M11" s="13">
        <f t="shared" si="3"/>
        <v>67.868734222863324</v>
      </c>
      <c r="N11" s="21">
        <v>77</v>
      </c>
      <c r="O11" s="10">
        <f t="shared" si="4"/>
        <v>2.7767760548142806</v>
      </c>
      <c r="P11">
        <v>3</v>
      </c>
      <c r="Q11" s="17" t="s">
        <v>32</v>
      </c>
      <c r="R11">
        <v>124</v>
      </c>
      <c r="S11" s="17" t="s">
        <v>32</v>
      </c>
      <c r="T11" s="21">
        <f t="shared" si="5"/>
        <v>2900</v>
      </c>
      <c r="U11" s="24">
        <v>100</v>
      </c>
    </row>
    <row r="12" spans="1:21" s="7" customFormat="1" ht="21" customHeight="1" x14ac:dyDescent="0.3">
      <c r="A12" s="29" t="s">
        <v>17</v>
      </c>
      <c r="B12" s="21">
        <v>15</v>
      </c>
      <c r="C12" s="10">
        <f t="shared" si="0"/>
        <v>0.21564117308798159</v>
      </c>
      <c r="D12" s="21">
        <v>199</v>
      </c>
      <c r="E12" s="13">
        <f t="shared" si="0"/>
        <v>2.8608395629672225</v>
      </c>
      <c r="F12" s="21">
        <v>724</v>
      </c>
      <c r="G12" s="13">
        <f t="shared" si="1"/>
        <v>10.408280621046579</v>
      </c>
      <c r="H12" s="21">
        <v>1698</v>
      </c>
      <c r="I12" s="13">
        <f t="shared" si="1"/>
        <v>24.410580793559518</v>
      </c>
      <c r="J12" s="21">
        <v>13</v>
      </c>
      <c r="K12" s="10">
        <f t="shared" si="2"/>
        <v>0.18688901667625071</v>
      </c>
      <c r="L12" s="21">
        <v>4167</v>
      </c>
      <c r="M12" s="13">
        <f t="shared" si="3"/>
        <v>59.905117883841285</v>
      </c>
      <c r="N12" s="21">
        <v>140</v>
      </c>
      <c r="O12" s="10">
        <f t="shared" si="4"/>
        <v>2.0126509488211615</v>
      </c>
      <c r="P12">
        <v>6</v>
      </c>
      <c r="Q12" s="17" t="s">
        <v>32</v>
      </c>
      <c r="R12">
        <v>332</v>
      </c>
      <c r="S12" s="17" t="s">
        <v>32</v>
      </c>
      <c r="T12" s="21">
        <f t="shared" si="5"/>
        <v>7294</v>
      </c>
      <c r="U12" s="24">
        <v>100</v>
      </c>
    </row>
    <row r="13" spans="1:21" s="7" customFormat="1" ht="21" customHeight="1" x14ac:dyDescent="0.3">
      <c r="A13" s="29" t="s">
        <v>18</v>
      </c>
      <c r="B13" s="21">
        <v>0</v>
      </c>
      <c r="C13" s="10">
        <f t="shared" si="0"/>
        <v>0</v>
      </c>
      <c r="D13" s="21">
        <v>18</v>
      </c>
      <c r="E13" s="13">
        <f t="shared" si="0"/>
        <v>1.2008005336891261</v>
      </c>
      <c r="F13" s="21">
        <v>28</v>
      </c>
      <c r="G13" s="13">
        <f t="shared" si="1"/>
        <v>1.8679119412941962</v>
      </c>
      <c r="H13" s="21">
        <v>117</v>
      </c>
      <c r="I13" s="13">
        <f t="shared" si="1"/>
        <v>7.8052034689793199</v>
      </c>
      <c r="J13" s="21">
        <v>2</v>
      </c>
      <c r="K13" s="10">
        <f t="shared" si="2"/>
        <v>0.13342228152101399</v>
      </c>
      <c r="L13" s="21">
        <v>1313</v>
      </c>
      <c r="M13" s="13">
        <f t="shared" si="3"/>
        <v>87.591727818545692</v>
      </c>
      <c r="N13" s="21">
        <v>21</v>
      </c>
      <c r="O13" s="10">
        <f t="shared" si="4"/>
        <v>1.4009339559706471</v>
      </c>
      <c r="P13">
        <v>1</v>
      </c>
      <c r="Q13" s="17" t="s">
        <v>32</v>
      </c>
      <c r="R13">
        <v>49</v>
      </c>
      <c r="S13" s="17" t="s">
        <v>32</v>
      </c>
      <c r="T13" s="21">
        <f t="shared" si="5"/>
        <v>1549</v>
      </c>
      <c r="U13" s="24">
        <v>100</v>
      </c>
    </row>
    <row r="14" spans="1:21" s="7" customFormat="1" ht="21" customHeight="1" x14ac:dyDescent="0.3">
      <c r="A14" s="29" t="s">
        <v>19</v>
      </c>
      <c r="B14" s="21">
        <v>10</v>
      </c>
      <c r="C14" s="10">
        <f t="shared" si="0"/>
        <v>0.16630633627141195</v>
      </c>
      <c r="D14" s="21">
        <v>298</v>
      </c>
      <c r="E14" s="13">
        <f t="shared" si="0"/>
        <v>4.9559288208880758</v>
      </c>
      <c r="F14" s="21">
        <v>1132</v>
      </c>
      <c r="G14" s="13">
        <f t="shared" si="1"/>
        <v>18.825877265923832</v>
      </c>
      <c r="H14" s="21">
        <v>2080</v>
      </c>
      <c r="I14" s="13">
        <f t="shared" si="1"/>
        <v>34.591717944453684</v>
      </c>
      <c r="J14" s="21">
        <v>15</v>
      </c>
      <c r="K14" s="10">
        <f t="shared" si="2"/>
        <v>0.24945950440711789</v>
      </c>
      <c r="L14" s="21">
        <v>2408</v>
      </c>
      <c r="M14" s="13">
        <f t="shared" si="3"/>
        <v>40.046565774155994</v>
      </c>
      <c r="N14" s="21">
        <v>70</v>
      </c>
      <c r="O14" s="10">
        <f t="shared" si="4"/>
        <v>1.1641443538998837</v>
      </c>
      <c r="P14">
        <v>142</v>
      </c>
      <c r="Q14" s="17" t="s">
        <v>32</v>
      </c>
      <c r="R14">
        <v>401</v>
      </c>
      <c r="S14" s="17" t="s">
        <v>32</v>
      </c>
      <c r="T14" s="21">
        <f t="shared" si="5"/>
        <v>6556</v>
      </c>
      <c r="U14" s="24">
        <v>100</v>
      </c>
    </row>
    <row r="15" spans="1:21" s="7" customFormat="1" ht="21" customHeight="1" x14ac:dyDescent="0.3">
      <c r="A15" s="29" t="s">
        <v>20</v>
      </c>
      <c r="B15" s="21">
        <v>11</v>
      </c>
      <c r="C15" s="10">
        <f t="shared" si="0"/>
        <v>0.58918050348152118</v>
      </c>
      <c r="D15" s="21">
        <v>30</v>
      </c>
      <c r="E15" s="13">
        <f t="shared" si="0"/>
        <v>1.6068559185859668</v>
      </c>
      <c r="F15" s="21">
        <v>43</v>
      </c>
      <c r="G15" s="13">
        <f t="shared" si="1"/>
        <v>2.3031601499732193</v>
      </c>
      <c r="H15" s="21">
        <v>225</v>
      </c>
      <c r="I15" s="13">
        <f t="shared" si="1"/>
        <v>12.05141938939475</v>
      </c>
      <c r="J15" s="21">
        <v>4</v>
      </c>
      <c r="K15" s="10">
        <f t="shared" si="2"/>
        <v>0.21424745581146223</v>
      </c>
      <c r="L15" s="21">
        <v>1525</v>
      </c>
      <c r="M15" s="13">
        <f t="shared" si="3"/>
        <v>81.681842528119972</v>
      </c>
      <c r="N15" s="21">
        <v>29</v>
      </c>
      <c r="O15" s="10">
        <f t="shared" si="4"/>
        <v>1.5532940546331011</v>
      </c>
      <c r="P15">
        <v>0</v>
      </c>
      <c r="Q15" s="17" t="s">
        <v>32</v>
      </c>
      <c r="R15">
        <v>62</v>
      </c>
      <c r="S15" s="17" t="s">
        <v>32</v>
      </c>
      <c r="T15" s="21">
        <f t="shared" si="5"/>
        <v>1929</v>
      </c>
      <c r="U15" s="24">
        <v>100</v>
      </c>
    </row>
    <row r="16" spans="1:21" s="7" customFormat="1" ht="21" customHeight="1" x14ac:dyDescent="0.3">
      <c r="A16" s="29" t="s">
        <v>21</v>
      </c>
      <c r="B16" s="21">
        <v>35</v>
      </c>
      <c r="C16" s="10">
        <f t="shared" si="0"/>
        <v>0.7678806494076349</v>
      </c>
      <c r="D16" s="21">
        <v>186</v>
      </c>
      <c r="E16" s="13">
        <f t="shared" si="0"/>
        <v>4.0807371654234315</v>
      </c>
      <c r="F16" s="21">
        <v>366</v>
      </c>
      <c r="G16" s="13">
        <f t="shared" si="1"/>
        <v>8.0298376480912683</v>
      </c>
      <c r="H16" s="21">
        <v>688</v>
      </c>
      <c r="I16" s="13">
        <f t="shared" si="1"/>
        <v>15.09433962264151</v>
      </c>
      <c r="J16" s="21">
        <v>12</v>
      </c>
      <c r="K16" s="10">
        <f t="shared" si="2"/>
        <v>0.26327336551118913</v>
      </c>
      <c r="L16" s="21">
        <v>3114</v>
      </c>
      <c r="M16" s="13">
        <f t="shared" si="3"/>
        <v>68.319438350153575</v>
      </c>
      <c r="N16" s="21">
        <v>157</v>
      </c>
      <c r="O16" s="10">
        <f t="shared" si="4"/>
        <v>3.4444931987713909</v>
      </c>
      <c r="P16">
        <v>6</v>
      </c>
      <c r="Q16" s="17" t="s">
        <v>32</v>
      </c>
      <c r="R16">
        <v>185</v>
      </c>
      <c r="S16" s="17" t="s">
        <v>32</v>
      </c>
      <c r="T16" s="21">
        <f t="shared" si="5"/>
        <v>4749</v>
      </c>
      <c r="U16" s="24">
        <v>100</v>
      </c>
    </row>
    <row r="17" spans="1:32" s="7" customFormat="1" ht="21" customHeight="1" x14ac:dyDescent="0.3">
      <c r="A17" s="30" t="s">
        <v>22</v>
      </c>
      <c r="B17" s="21">
        <v>11</v>
      </c>
      <c r="C17" s="10">
        <f t="shared" si="0"/>
        <v>0.25369003690036901</v>
      </c>
      <c r="D17" s="21">
        <v>158</v>
      </c>
      <c r="E17" s="13">
        <f t="shared" si="0"/>
        <v>3.6439114391143912</v>
      </c>
      <c r="F17" s="21">
        <v>281</v>
      </c>
      <c r="G17" s="13">
        <f t="shared" si="1"/>
        <v>6.4806273062730622</v>
      </c>
      <c r="H17" s="21">
        <v>694</v>
      </c>
      <c r="I17" s="13">
        <f>H17/($T17-$P17-$R17)*100</f>
        <v>16.005535055350553</v>
      </c>
      <c r="J17" s="21">
        <v>2</v>
      </c>
      <c r="K17" s="10">
        <f t="shared" si="2"/>
        <v>4.6125461254612546E-2</v>
      </c>
      <c r="L17" s="21">
        <v>3117</v>
      </c>
      <c r="M17" s="13">
        <f t="shared" si="3"/>
        <v>71.886531365313658</v>
      </c>
      <c r="N17" s="21">
        <v>73</v>
      </c>
      <c r="O17" s="10">
        <f t="shared" si="4"/>
        <v>1.6835793357933579</v>
      </c>
      <c r="P17">
        <v>27</v>
      </c>
      <c r="Q17" s="17" t="s">
        <v>32</v>
      </c>
      <c r="R17">
        <v>184</v>
      </c>
      <c r="S17" s="17" t="s">
        <v>32</v>
      </c>
      <c r="T17" s="21">
        <f t="shared" si="5"/>
        <v>4547</v>
      </c>
      <c r="U17" s="24">
        <v>100</v>
      </c>
    </row>
    <row r="18" spans="1:32" s="7" customFormat="1" ht="21" customHeight="1" x14ac:dyDescent="0.3">
      <c r="A18" s="5" t="s">
        <v>27</v>
      </c>
      <c r="B18" s="22">
        <v>5</v>
      </c>
      <c r="C18" s="15">
        <f t="shared" si="0"/>
        <v>0.34940600978336828</v>
      </c>
      <c r="D18" s="22">
        <v>26</v>
      </c>
      <c r="E18" s="8">
        <f t="shared" si="0"/>
        <v>1.8169112508735148</v>
      </c>
      <c r="F18" s="22">
        <v>254</v>
      </c>
      <c r="G18" s="8">
        <f t="shared" si="1"/>
        <v>17.749825296995109</v>
      </c>
      <c r="H18" s="22">
        <v>166</v>
      </c>
      <c r="I18" s="8">
        <f t="shared" si="1"/>
        <v>11.600279524807828</v>
      </c>
      <c r="J18" s="22">
        <v>3</v>
      </c>
      <c r="K18" s="15">
        <f t="shared" si="2"/>
        <v>0.20964360587002098</v>
      </c>
      <c r="L18" s="22">
        <v>955</v>
      </c>
      <c r="M18" s="8">
        <f t="shared" si="3"/>
        <v>66.736547868623347</v>
      </c>
      <c r="N18" s="22">
        <v>22</v>
      </c>
      <c r="O18" s="15">
        <f t="shared" si="4"/>
        <v>1.5373864430468203</v>
      </c>
      <c r="P18" s="22">
        <v>11</v>
      </c>
      <c r="Q18" s="18" t="s">
        <v>32</v>
      </c>
      <c r="R18" s="22">
        <v>138</v>
      </c>
      <c r="S18" s="18" t="s">
        <v>32</v>
      </c>
      <c r="T18" s="22">
        <f t="shared" ref="T18:T23" si="6">SUM(B18+D18+F18+H18+J18+L18+N18+P18+R18)</f>
        <v>1580</v>
      </c>
      <c r="U18" s="23">
        <v>100</v>
      </c>
    </row>
    <row r="19" spans="1:32" s="7" customFormat="1" ht="21" customHeight="1" x14ac:dyDescent="0.3">
      <c r="A19" s="5" t="s">
        <v>10</v>
      </c>
      <c r="B19" s="22">
        <f>SUM(B20:B23)</f>
        <v>70</v>
      </c>
      <c r="C19" s="8">
        <f t="shared" si="0"/>
        <v>0.21862702229995626</v>
      </c>
      <c r="D19" s="22">
        <f>SUM(D20:D23)</f>
        <v>988</v>
      </c>
      <c r="E19" s="8">
        <f t="shared" si="0"/>
        <v>3.085764257605097</v>
      </c>
      <c r="F19" s="22">
        <f>SUM(F20:F23)</f>
        <v>3619</v>
      </c>
      <c r="G19" s="8">
        <f t="shared" si="1"/>
        <v>11.303017052907739</v>
      </c>
      <c r="H19" s="22">
        <f>SUM(H20:H23)</f>
        <v>3584</v>
      </c>
      <c r="I19" s="8">
        <f t="shared" si="1"/>
        <v>11.193703541757761</v>
      </c>
      <c r="J19" s="22">
        <f>SUM(J20:J23)</f>
        <v>36</v>
      </c>
      <c r="K19" s="15">
        <f t="shared" si="2"/>
        <v>0.11243675432569181</v>
      </c>
      <c r="L19" s="22">
        <f>SUM(L20:L23)</f>
        <v>23064</v>
      </c>
      <c r="M19" s="8">
        <f t="shared" si="3"/>
        <v>72.034480604659876</v>
      </c>
      <c r="N19" s="22">
        <f>SUM(N20:N23)</f>
        <v>657</v>
      </c>
      <c r="O19" s="15">
        <f t="shared" si="4"/>
        <v>2.0519707664438753</v>
      </c>
      <c r="P19" s="22">
        <f>SUM(P20:P23)</f>
        <v>290</v>
      </c>
      <c r="Q19" s="18" t="s">
        <v>32</v>
      </c>
      <c r="R19" s="22">
        <f>SUM(R20:R23)</f>
        <v>1754</v>
      </c>
      <c r="S19" s="18" t="s">
        <v>32</v>
      </c>
      <c r="T19" s="22">
        <f>SUM(T20:T23)</f>
        <v>34062</v>
      </c>
      <c r="U19" s="23">
        <v>100</v>
      </c>
    </row>
    <row r="20" spans="1:32" s="7" customFormat="1" ht="21" customHeight="1" x14ac:dyDescent="0.3">
      <c r="A20" s="19" t="s">
        <v>23</v>
      </c>
      <c r="B20" s="21">
        <v>19</v>
      </c>
      <c r="C20" s="9">
        <f t="shared" si="0"/>
        <v>0.16780005298949041</v>
      </c>
      <c r="D20" s="21">
        <v>411</v>
      </c>
      <c r="E20" s="12">
        <f t="shared" si="0"/>
        <v>3.6297800936147664</v>
      </c>
      <c r="F20" s="21">
        <v>1184</v>
      </c>
      <c r="G20" s="12">
        <f t="shared" si="1"/>
        <v>10.45659277576614</v>
      </c>
      <c r="H20" s="21">
        <v>1229</v>
      </c>
      <c r="I20" s="12">
        <f t="shared" si="1"/>
        <v>10.854013953899143</v>
      </c>
      <c r="J20" s="21">
        <v>14</v>
      </c>
      <c r="K20" s="9">
        <f t="shared" si="2"/>
        <v>0.12364214430804557</v>
      </c>
      <c r="L20" s="21">
        <v>8220</v>
      </c>
      <c r="M20" s="12">
        <f t="shared" si="3"/>
        <v>72.595601872295319</v>
      </c>
      <c r="N20" s="21">
        <v>246</v>
      </c>
      <c r="O20" s="9">
        <f t="shared" si="4"/>
        <v>2.1725691071270865</v>
      </c>
      <c r="P20" s="21">
        <v>177</v>
      </c>
      <c r="Q20" s="17" t="s">
        <v>32</v>
      </c>
      <c r="R20" s="21">
        <v>365</v>
      </c>
      <c r="S20" s="17" t="s">
        <v>32</v>
      </c>
      <c r="T20" s="21">
        <f t="shared" si="6"/>
        <v>11865</v>
      </c>
      <c r="U20" s="24">
        <v>100</v>
      </c>
    </row>
    <row r="21" spans="1:32" s="7" customFormat="1" ht="21" customHeight="1" x14ac:dyDescent="0.3">
      <c r="A21" s="19" t="s">
        <v>24</v>
      </c>
      <c r="B21" s="21">
        <v>16</v>
      </c>
      <c r="C21" s="10">
        <f t="shared" si="0"/>
        <v>0.32867707477403452</v>
      </c>
      <c r="D21" s="21">
        <v>134</v>
      </c>
      <c r="E21" s="13">
        <f t="shared" si="0"/>
        <v>2.7526705012325388</v>
      </c>
      <c r="F21" s="21">
        <v>337</v>
      </c>
      <c r="G21" s="13">
        <f t="shared" si="1"/>
        <v>6.9227608874281019</v>
      </c>
      <c r="H21" s="21">
        <v>453</v>
      </c>
      <c r="I21" s="13">
        <f t="shared" si="1"/>
        <v>9.3056696795398519</v>
      </c>
      <c r="J21" s="21">
        <v>7</v>
      </c>
      <c r="K21" s="10">
        <f t="shared" si="2"/>
        <v>0.14379622021364011</v>
      </c>
      <c r="L21" s="21">
        <v>3794</v>
      </c>
      <c r="M21" s="13">
        <f t="shared" si="3"/>
        <v>77.937551355792934</v>
      </c>
      <c r="N21" s="21">
        <v>127</v>
      </c>
      <c r="O21" s="10">
        <f t="shared" si="4"/>
        <v>2.608874281018899</v>
      </c>
      <c r="P21" s="21">
        <v>57</v>
      </c>
      <c r="Q21" s="17" t="s">
        <v>32</v>
      </c>
      <c r="R21" s="21">
        <v>443</v>
      </c>
      <c r="S21" s="17" t="s">
        <v>32</v>
      </c>
      <c r="T21" s="21">
        <f t="shared" si="6"/>
        <v>5368</v>
      </c>
      <c r="U21" s="24">
        <v>100</v>
      </c>
    </row>
    <row r="22" spans="1:32" s="7" customFormat="1" ht="21" customHeight="1" x14ac:dyDescent="0.3">
      <c r="A22" s="19" t="s">
        <v>25</v>
      </c>
      <c r="B22" s="21">
        <v>22</v>
      </c>
      <c r="C22" s="10">
        <f t="shared" si="0"/>
        <v>0.22106109324758844</v>
      </c>
      <c r="D22" s="21">
        <v>253</v>
      </c>
      <c r="E22" s="13">
        <f t="shared" si="0"/>
        <v>2.542202572347267</v>
      </c>
      <c r="F22" s="21">
        <v>1496</v>
      </c>
      <c r="G22" s="13">
        <f t="shared" ref="G22:I24" si="7">F22/($T22-$P22-$R22)*100</f>
        <v>15.032154340836012</v>
      </c>
      <c r="H22" s="21">
        <v>1086</v>
      </c>
      <c r="I22" s="13">
        <f t="shared" si="7"/>
        <v>10.912379421221866</v>
      </c>
      <c r="J22" s="21">
        <v>4</v>
      </c>
      <c r="K22" s="10">
        <f t="shared" si="2"/>
        <v>4.0192926045016078E-2</v>
      </c>
      <c r="L22" s="21">
        <v>6868</v>
      </c>
      <c r="M22" s="13">
        <f t="shared" si="3"/>
        <v>69.011254019292608</v>
      </c>
      <c r="N22" s="21">
        <v>223</v>
      </c>
      <c r="O22" s="10">
        <f t="shared" si="4"/>
        <v>2.2407556270096465</v>
      </c>
      <c r="P22" s="21">
        <v>54</v>
      </c>
      <c r="Q22" s="17" t="s">
        <v>32</v>
      </c>
      <c r="R22" s="21">
        <v>798</v>
      </c>
      <c r="S22" s="17" t="s">
        <v>32</v>
      </c>
      <c r="T22" s="21">
        <f t="shared" si="6"/>
        <v>10804</v>
      </c>
      <c r="U22" s="24">
        <v>100</v>
      </c>
    </row>
    <row r="23" spans="1:32" s="7" customFormat="1" ht="21" customHeight="1" x14ac:dyDescent="0.3">
      <c r="A23" s="19" t="s">
        <v>26</v>
      </c>
      <c r="B23" s="21">
        <v>13</v>
      </c>
      <c r="C23" s="11">
        <f t="shared" si="0"/>
        <v>0.22127659574468087</v>
      </c>
      <c r="D23" s="21">
        <v>190</v>
      </c>
      <c r="E23" s="14">
        <f t="shared" si="0"/>
        <v>3.2340425531914891</v>
      </c>
      <c r="F23" s="21">
        <v>602</v>
      </c>
      <c r="G23" s="14">
        <f t="shared" si="7"/>
        <v>10.246808510638298</v>
      </c>
      <c r="H23" s="21">
        <v>816</v>
      </c>
      <c r="I23" s="14">
        <f t="shared" si="7"/>
        <v>13.889361702127658</v>
      </c>
      <c r="J23" s="21">
        <v>11</v>
      </c>
      <c r="K23" s="11">
        <f t="shared" si="2"/>
        <v>0.18723404255319148</v>
      </c>
      <c r="L23" s="21">
        <v>4182</v>
      </c>
      <c r="M23" s="14">
        <f t="shared" si="3"/>
        <v>71.182978723404261</v>
      </c>
      <c r="N23" s="21">
        <v>61</v>
      </c>
      <c r="O23" s="11">
        <f t="shared" si="4"/>
        <v>1.0382978723404257</v>
      </c>
      <c r="P23" s="21">
        <v>2</v>
      </c>
      <c r="Q23" s="17" t="s">
        <v>32</v>
      </c>
      <c r="R23" s="21">
        <v>148</v>
      </c>
      <c r="S23" s="17" t="s">
        <v>32</v>
      </c>
      <c r="T23" s="21">
        <f t="shared" si="6"/>
        <v>6025</v>
      </c>
      <c r="U23" s="24">
        <v>100</v>
      </c>
    </row>
    <row r="24" spans="1:32" s="7" customFormat="1" ht="21" customHeight="1" x14ac:dyDescent="0.25">
      <c r="A24" s="5" t="s">
        <v>8</v>
      </c>
      <c r="B24" s="25">
        <f>SUM(B5+B18+B19)</f>
        <v>212</v>
      </c>
      <c r="C24" s="26">
        <f t="shared" si="0"/>
        <v>0.24252962979911227</v>
      </c>
      <c r="D24" s="25">
        <f>SUM(D5+D18+D19)</f>
        <v>2983</v>
      </c>
      <c r="E24" s="26">
        <f t="shared" si="0"/>
        <v>3.4125749325035466</v>
      </c>
      <c r="F24" s="25">
        <f>SUM(F5+F18+F19)</f>
        <v>13273</v>
      </c>
      <c r="G24" s="26">
        <f t="shared" si="7"/>
        <v>15.184414039262345</v>
      </c>
      <c r="H24" s="25">
        <f>SUM(H5+H18+H19)</f>
        <v>15582</v>
      </c>
      <c r="I24" s="26">
        <f t="shared" si="7"/>
        <v>17.825927790234751</v>
      </c>
      <c r="J24" s="25">
        <f>SUM(J5+J18+J19)</f>
        <v>125</v>
      </c>
      <c r="K24" s="27">
        <f t="shared" si="2"/>
        <v>0.1430009609664577</v>
      </c>
      <c r="L24" s="25">
        <f>SUM(L5+L18+L19)</f>
        <v>53543</v>
      </c>
      <c r="M24" s="26">
        <f t="shared" si="3"/>
        <v>61.25360362421636</v>
      </c>
      <c r="N24" s="25">
        <f>SUM(N5+N18+N19)</f>
        <v>1694</v>
      </c>
      <c r="O24" s="27">
        <f t="shared" si="4"/>
        <v>1.9379490230174348</v>
      </c>
      <c r="P24" s="25">
        <f>SUM(P5+P18+P19)</f>
        <v>567</v>
      </c>
      <c r="Q24" s="18" t="s">
        <v>32</v>
      </c>
      <c r="R24" s="22">
        <f>SUM(R5+R18+R19)</f>
        <v>4640</v>
      </c>
      <c r="S24" s="18" t="s">
        <v>32</v>
      </c>
      <c r="T24" s="22">
        <f>SUM(T5+T18+T19)</f>
        <v>92619</v>
      </c>
      <c r="U24" s="23">
        <v>100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x14ac:dyDescent="0.25">
      <c r="A25" s="20" t="s">
        <v>37</v>
      </c>
    </row>
    <row r="26" spans="1:32" ht="27.75" customHeight="1" x14ac:dyDescent="0.25">
      <c r="A26" s="33" t="s">
        <v>34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32" x14ac:dyDescent="0.25">
      <c r="A27" s="34" t="s">
        <v>38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32" x14ac:dyDescent="0.25">
      <c r="A28" s="34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</sheetData>
  <mergeCells count="14">
    <mergeCell ref="T3:U3"/>
    <mergeCell ref="A26:U26"/>
    <mergeCell ref="A27:U27"/>
    <mergeCell ref="A28:U28"/>
    <mergeCell ref="A1:T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workbookViewId="0">
      <selection activeCell="B3" sqref="B3:C3"/>
    </sheetView>
  </sheetViews>
  <sheetFormatPr defaultColWidth="9.109375" defaultRowHeight="13.2" x14ac:dyDescent="0.25"/>
  <cols>
    <col min="1" max="1" width="28.5546875" style="20" customWidth="1"/>
    <col min="2" max="2" width="6.33203125" style="20" customWidth="1"/>
    <col min="3" max="3" width="7.21875" style="20" bestFit="1" customWidth="1"/>
    <col min="4" max="4" width="6.33203125" style="20" customWidth="1"/>
    <col min="5" max="5" width="7.21875" style="20" bestFit="1" customWidth="1"/>
    <col min="6" max="6" width="7.88671875" style="20" bestFit="1" customWidth="1"/>
    <col min="7" max="7" width="7.21875" style="20" bestFit="1" customWidth="1"/>
    <col min="8" max="8" width="7.88671875" style="20" bestFit="1" customWidth="1"/>
    <col min="9" max="9" width="7.21875" style="20" bestFit="1" customWidth="1"/>
    <col min="10" max="10" width="6.33203125" style="20" customWidth="1"/>
    <col min="11" max="11" width="7.21875" style="20" bestFit="1" customWidth="1"/>
    <col min="12" max="12" width="7.88671875" style="20" bestFit="1" customWidth="1"/>
    <col min="13" max="13" width="7.77734375" style="20" bestFit="1" customWidth="1"/>
    <col min="14" max="14" width="6.88671875" style="20" bestFit="1" customWidth="1"/>
    <col min="15" max="15" width="7.21875" style="20" bestFit="1" customWidth="1"/>
    <col min="16" max="16" width="6.33203125" style="20" customWidth="1"/>
    <col min="17" max="17" width="5.5546875" style="20" customWidth="1"/>
    <col min="18" max="18" width="6.88671875" style="20" bestFit="1" customWidth="1"/>
    <col min="19" max="19" width="5.5546875" style="20" customWidth="1"/>
    <col min="20" max="20" width="7.88671875" style="20" bestFit="1" customWidth="1"/>
    <col min="21" max="21" width="5.5546875" style="20" customWidth="1"/>
    <col min="22" max="16384" width="9.109375" style="20"/>
  </cols>
  <sheetData>
    <row r="1" spans="1:21" ht="15.6" x14ac:dyDescent="0.3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x14ac:dyDescent="0.25">
      <c r="A2" s="20" t="s">
        <v>33</v>
      </c>
    </row>
    <row r="3" spans="1:21" ht="51.75" customHeight="1" x14ac:dyDescent="0.25">
      <c r="A3" s="1" t="s">
        <v>29</v>
      </c>
      <c r="B3" s="31" t="s">
        <v>0</v>
      </c>
      <c r="C3" s="32"/>
      <c r="D3" s="31" t="s">
        <v>1</v>
      </c>
      <c r="E3" s="37"/>
      <c r="F3" s="32" t="s">
        <v>2</v>
      </c>
      <c r="G3" s="32"/>
      <c r="H3" s="31" t="s">
        <v>3</v>
      </c>
      <c r="I3" s="37"/>
      <c r="J3" s="32" t="s">
        <v>4</v>
      </c>
      <c r="K3" s="32"/>
      <c r="L3" s="31" t="s">
        <v>5</v>
      </c>
      <c r="M3" s="37"/>
      <c r="N3" s="32" t="s">
        <v>6</v>
      </c>
      <c r="O3" s="32"/>
      <c r="P3" s="31" t="s">
        <v>7</v>
      </c>
      <c r="Q3" s="37"/>
      <c r="R3" s="32" t="s">
        <v>28</v>
      </c>
      <c r="S3" s="32"/>
      <c r="T3" s="31" t="s">
        <v>8</v>
      </c>
      <c r="U3" s="32"/>
    </row>
    <row r="4" spans="1:21" x14ac:dyDescent="0.25">
      <c r="A4" s="1"/>
      <c r="B4" s="2" t="s">
        <v>30</v>
      </c>
      <c r="C4" s="3" t="s">
        <v>31</v>
      </c>
      <c r="D4" s="2" t="s">
        <v>30</v>
      </c>
      <c r="E4" s="3" t="s">
        <v>31</v>
      </c>
      <c r="F4" s="2" t="s">
        <v>30</v>
      </c>
      <c r="G4" s="4" t="s">
        <v>31</v>
      </c>
      <c r="H4" s="2" t="s">
        <v>30</v>
      </c>
      <c r="I4" s="3" t="s">
        <v>31</v>
      </c>
      <c r="J4" s="2" t="s">
        <v>30</v>
      </c>
      <c r="K4" s="4" t="s">
        <v>31</v>
      </c>
      <c r="L4" s="2" t="s">
        <v>30</v>
      </c>
      <c r="M4" s="3" t="s">
        <v>31</v>
      </c>
      <c r="N4" s="2" t="s">
        <v>30</v>
      </c>
      <c r="O4" s="4" t="s">
        <v>31</v>
      </c>
      <c r="P4" s="2" t="s">
        <v>30</v>
      </c>
      <c r="Q4" s="4" t="s">
        <v>31</v>
      </c>
      <c r="R4" s="3" t="s">
        <v>30</v>
      </c>
      <c r="S4" s="3" t="s">
        <v>31</v>
      </c>
      <c r="T4" s="2" t="s">
        <v>30</v>
      </c>
      <c r="U4" s="3" t="s">
        <v>31</v>
      </c>
    </row>
    <row r="5" spans="1:21" s="7" customFormat="1" ht="21" customHeight="1" x14ac:dyDescent="0.3">
      <c r="A5" s="5" t="s">
        <v>9</v>
      </c>
      <c r="B5" s="6">
        <f>SUM(B6:B17)</f>
        <v>136</v>
      </c>
      <c r="C5" s="8">
        <f>B5/($T5-$P5-$R5)*100</f>
        <v>0.24988975452006468</v>
      </c>
      <c r="D5" s="6">
        <f>SUM(D6:D17)</f>
        <v>1960</v>
      </c>
      <c r="E5" s="8">
        <f>D5/($T5-$P5-$R5)*100</f>
        <v>3.6013523445538729</v>
      </c>
      <c r="F5" s="6">
        <f>SUM(F6:F17)</f>
        <v>9343</v>
      </c>
      <c r="G5" s="8">
        <f>F5/($T5-$P5-$R5)*100</f>
        <v>17.167058650595326</v>
      </c>
      <c r="H5" s="6">
        <f>SUM(H6:H17)</f>
        <v>11477</v>
      </c>
      <c r="I5" s="8">
        <f>H5/($T5-$P5-$R5)*100</f>
        <v>21.088122886961635</v>
      </c>
      <c r="J5" s="6">
        <f>SUM(J6:J17)</f>
        <v>81</v>
      </c>
      <c r="K5" s="15">
        <f>J5/($T5-$P5-$R5)*100</f>
        <v>0.14883139791268557</v>
      </c>
      <c r="L5" s="6">
        <f>SUM(L6:L17)</f>
        <v>30523</v>
      </c>
      <c r="M5" s="8">
        <f>L5/($T5-$P5-$R5)*100</f>
        <v>56.083713067764215</v>
      </c>
      <c r="N5" s="6">
        <f>SUM(N6:N17)</f>
        <v>904</v>
      </c>
      <c r="O5" s="15">
        <f>N5/($T5-$P5-$R5)*100</f>
        <v>1.6610318976921945</v>
      </c>
      <c r="P5" s="6">
        <f>SUM(P6:P17)</f>
        <v>300</v>
      </c>
      <c r="Q5" s="16" t="s">
        <v>32</v>
      </c>
      <c r="R5" s="6">
        <f>SUM(R6:R17)</f>
        <v>3504</v>
      </c>
      <c r="S5" s="18" t="s">
        <v>32</v>
      </c>
      <c r="T5" s="6">
        <f>SUM(T6:T17)</f>
        <v>58228</v>
      </c>
      <c r="U5" s="23">
        <v>100</v>
      </c>
    </row>
    <row r="6" spans="1:21" s="7" customFormat="1" ht="21" customHeight="1" x14ac:dyDescent="0.3">
      <c r="A6" s="19" t="s">
        <v>11</v>
      </c>
      <c r="B6" s="21">
        <v>3</v>
      </c>
      <c r="C6" s="9">
        <f t="shared" ref="C6:E24" si="0">B6/($T6-$P6-$R6)*100</f>
        <v>0.18529956763434219</v>
      </c>
      <c r="D6" s="21">
        <v>68</v>
      </c>
      <c r="E6" s="12">
        <f t="shared" si="0"/>
        <v>4.2001235330450895</v>
      </c>
      <c r="F6" s="21">
        <v>125</v>
      </c>
      <c r="G6" s="12">
        <f t="shared" ref="G6:I21" si="1">F6/($T6-$P6-$R6)*100</f>
        <v>7.7208153180975918</v>
      </c>
      <c r="H6" s="21">
        <v>119</v>
      </c>
      <c r="I6" s="12">
        <f t="shared" si="1"/>
        <v>7.3502161828289072</v>
      </c>
      <c r="J6" s="21">
        <v>1</v>
      </c>
      <c r="K6" s="9">
        <f t="shared" ref="K6:K24" si="2">J6/($T6-$P6-$R6)*100</f>
        <v>6.1766522544780732E-2</v>
      </c>
      <c r="L6" s="21">
        <v>1284</v>
      </c>
      <c r="M6" s="12">
        <f t="shared" ref="M6:M24" si="3">L6/($T6-$P6-$R6)*100</f>
        <v>79.308214947498456</v>
      </c>
      <c r="N6" s="21">
        <v>19</v>
      </c>
      <c r="O6" s="9">
        <f t="shared" ref="O6:O24" si="4">N6/($T6-$P6-$R6)*100</f>
        <v>1.1735639283508339</v>
      </c>
      <c r="P6" s="21">
        <v>1</v>
      </c>
      <c r="Q6" s="17" t="s">
        <v>32</v>
      </c>
      <c r="R6" s="21">
        <v>53</v>
      </c>
      <c r="S6" s="17" t="s">
        <v>32</v>
      </c>
      <c r="T6" s="21">
        <f>SUM(B6+D6+F6+H6+J6+L6+N6+P6+R6)</f>
        <v>1673</v>
      </c>
      <c r="U6" s="24">
        <v>100</v>
      </c>
    </row>
    <row r="7" spans="1:21" s="7" customFormat="1" ht="21" customHeight="1" x14ac:dyDescent="0.3">
      <c r="A7" s="19" t="s">
        <v>12</v>
      </c>
      <c r="B7" s="21">
        <v>10</v>
      </c>
      <c r="C7" s="10">
        <f t="shared" si="0"/>
        <v>0.25425883549453343</v>
      </c>
      <c r="D7" s="21">
        <v>156</v>
      </c>
      <c r="E7" s="13">
        <f t="shared" si="0"/>
        <v>3.9664378337147213</v>
      </c>
      <c r="F7" s="21">
        <v>1559</v>
      </c>
      <c r="G7" s="13">
        <f t="shared" si="1"/>
        <v>39.638952453597767</v>
      </c>
      <c r="H7" s="21">
        <v>1209</v>
      </c>
      <c r="I7" s="13">
        <f t="shared" si="1"/>
        <v>30.739893211289093</v>
      </c>
      <c r="J7" s="21">
        <v>4</v>
      </c>
      <c r="K7" s="10">
        <f t="shared" si="2"/>
        <v>0.10170353419781336</v>
      </c>
      <c r="L7" s="21">
        <v>960</v>
      </c>
      <c r="M7" s="13">
        <f t="shared" si="3"/>
        <v>24.408848207475209</v>
      </c>
      <c r="N7" s="21">
        <v>35</v>
      </c>
      <c r="O7" s="10">
        <f t="shared" si="4"/>
        <v>0.88990592423086701</v>
      </c>
      <c r="P7" s="21">
        <v>5</v>
      </c>
      <c r="Q7" s="17" t="s">
        <v>32</v>
      </c>
      <c r="R7" s="21">
        <v>487</v>
      </c>
      <c r="S7" s="17" t="s">
        <v>32</v>
      </c>
      <c r="T7" s="21">
        <f t="shared" ref="T7:T23" si="5">SUM(B7+D7+F7+H7+J7+L7+N7+P7+R7)</f>
        <v>4425</v>
      </c>
      <c r="U7" s="24">
        <v>100</v>
      </c>
    </row>
    <row r="8" spans="1:21" s="7" customFormat="1" ht="21" customHeight="1" x14ac:dyDescent="0.3">
      <c r="A8" s="19" t="s">
        <v>13</v>
      </c>
      <c r="B8" s="21">
        <v>11</v>
      </c>
      <c r="C8" s="10">
        <f t="shared" si="0"/>
        <v>0.150519978106185</v>
      </c>
      <c r="D8" s="21">
        <v>257</v>
      </c>
      <c r="E8" s="13">
        <f t="shared" si="0"/>
        <v>3.5166940339354138</v>
      </c>
      <c r="F8" s="21">
        <v>1853</v>
      </c>
      <c r="G8" s="13">
        <f t="shared" si="1"/>
        <v>25.355774493705528</v>
      </c>
      <c r="H8" s="21">
        <v>1608</v>
      </c>
      <c r="I8" s="13">
        <f t="shared" si="1"/>
        <v>22.003284072249592</v>
      </c>
      <c r="J8" s="21">
        <v>12</v>
      </c>
      <c r="K8" s="10">
        <f t="shared" si="2"/>
        <v>0.16420361247947454</v>
      </c>
      <c r="L8" s="21">
        <v>3417</v>
      </c>
      <c r="M8" s="13">
        <f t="shared" si="3"/>
        <v>46.756978653530382</v>
      </c>
      <c r="N8" s="21">
        <v>150</v>
      </c>
      <c r="O8" s="10">
        <f t="shared" si="4"/>
        <v>2.0525451559934318</v>
      </c>
      <c r="P8" s="21">
        <v>45</v>
      </c>
      <c r="Q8" s="17" t="s">
        <v>32</v>
      </c>
      <c r="R8" s="21">
        <v>623</v>
      </c>
      <c r="S8" s="17" t="s">
        <v>32</v>
      </c>
      <c r="T8" s="21">
        <f t="shared" si="5"/>
        <v>7976</v>
      </c>
      <c r="U8" s="24">
        <v>100</v>
      </c>
    </row>
    <row r="9" spans="1:21" s="7" customFormat="1" ht="21" customHeight="1" x14ac:dyDescent="0.3">
      <c r="A9" s="19" t="s">
        <v>14</v>
      </c>
      <c r="B9" s="21">
        <v>9</v>
      </c>
      <c r="C9" s="10">
        <f t="shared" si="0"/>
        <v>0.15360983102918588</v>
      </c>
      <c r="D9" s="21">
        <v>194</v>
      </c>
      <c r="E9" s="13">
        <f t="shared" si="0"/>
        <v>3.3111452466291178</v>
      </c>
      <c r="F9" s="21">
        <v>1808</v>
      </c>
      <c r="G9" s="13">
        <f t="shared" si="1"/>
        <v>30.858508277863116</v>
      </c>
      <c r="H9" s="21">
        <v>1611</v>
      </c>
      <c r="I9" s="13">
        <f t="shared" si="1"/>
        <v>27.496159754224269</v>
      </c>
      <c r="J9" s="21">
        <v>10</v>
      </c>
      <c r="K9" s="10">
        <f t="shared" si="2"/>
        <v>0.17067759003242874</v>
      </c>
      <c r="L9" s="21">
        <v>2165</v>
      </c>
      <c r="M9" s="13">
        <f t="shared" si="3"/>
        <v>36.951698242020825</v>
      </c>
      <c r="N9" s="21">
        <v>62</v>
      </c>
      <c r="O9" s="10">
        <f t="shared" si="4"/>
        <v>1.0582010582010581</v>
      </c>
      <c r="P9" s="21">
        <v>20</v>
      </c>
      <c r="Q9" s="17" t="s">
        <v>32</v>
      </c>
      <c r="R9" s="21">
        <v>198</v>
      </c>
      <c r="S9" s="17" t="s">
        <v>32</v>
      </c>
      <c r="T9" s="21">
        <f t="shared" si="5"/>
        <v>6077</v>
      </c>
      <c r="U9" s="24">
        <v>100</v>
      </c>
    </row>
    <row r="10" spans="1:21" s="7" customFormat="1" ht="21" customHeight="1" x14ac:dyDescent="0.3">
      <c r="A10" s="19" t="s">
        <v>15</v>
      </c>
      <c r="B10" s="21">
        <v>8</v>
      </c>
      <c r="C10" s="10">
        <f t="shared" si="0"/>
        <v>0.1107879795042238</v>
      </c>
      <c r="D10" s="21">
        <v>303</v>
      </c>
      <c r="E10" s="13">
        <f t="shared" si="0"/>
        <v>4.1960947237224762</v>
      </c>
      <c r="F10" s="21">
        <v>1148</v>
      </c>
      <c r="G10" s="13">
        <f t="shared" si="1"/>
        <v>15.898075058856115</v>
      </c>
      <c r="H10" s="21">
        <v>1163</v>
      </c>
      <c r="I10" s="13">
        <f t="shared" si="1"/>
        <v>16.105802520426536</v>
      </c>
      <c r="J10" s="21">
        <v>7</v>
      </c>
      <c r="K10" s="10">
        <f t="shared" si="2"/>
        <v>9.693948206619582E-2</v>
      </c>
      <c r="L10" s="21">
        <v>4470</v>
      </c>
      <c r="M10" s="13">
        <f t="shared" si="3"/>
        <v>61.902783547985038</v>
      </c>
      <c r="N10" s="21">
        <v>122</v>
      </c>
      <c r="O10" s="10">
        <f t="shared" si="4"/>
        <v>1.689516687439413</v>
      </c>
      <c r="P10" s="21">
        <v>36</v>
      </c>
      <c r="Q10" s="17" t="s">
        <v>32</v>
      </c>
      <c r="R10" s="21">
        <v>435</v>
      </c>
      <c r="S10" s="17" t="s">
        <v>32</v>
      </c>
      <c r="T10" s="21">
        <f t="shared" si="5"/>
        <v>7692</v>
      </c>
      <c r="U10" s="24">
        <v>100</v>
      </c>
    </row>
    <row r="11" spans="1:21" s="7" customFormat="1" ht="21" customHeight="1" x14ac:dyDescent="0.3">
      <c r="A11" s="19" t="s">
        <v>16</v>
      </c>
      <c r="B11" s="21">
        <v>5</v>
      </c>
      <c r="C11" s="10">
        <f t="shared" si="0"/>
        <v>0.18011527377521613</v>
      </c>
      <c r="D11" s="21">
        <v>93</v>
      </c>
      <c r="E11" s="13">
        <f t="shared" si="0"/>
        <v>3.3501440922190198</v>
      </c>
      <c r="F11" s="21">
        <v>251</v>
      </c>
      <c r="G11" s="13">
        <f t="shared" si="1"/>
        <v>9.0417867435158499</v>
      </c>
      <c r="H11" s="21">
        <v>458</v>
      </c>
      <c r="I11" s="13">
        <f t="shared" si="1"/>
        <v>16.498559077809798</v>
      </c>
      <c r="J11" s="21">
        <v>4</v>
      </c>
      <c r="K11" s="10">
        <f t="shared" si="2"/>
        <v>0.14409221902017291</v>
      </c>
      <c r="L11" s="21">
        <v>1894</v>
      </c>
      <c r="M11" s="13">
        <f t="shared" si="3"/>
        <v>68.22766570605188</v>
      </c>
      <c r="N11" s="21">
        <v>71</v>
      </c>
      <c r="O11" s="10">
        <f t="shared" si="4"/>
        <v>2.5576368876080693</v>
      </c>
      <c r="P11" s="21">
        <v>3</v>
      </c>
      <c r="Q11" s="17" t="s">
        <v>32</v>
      </c>
      <c r="R11" s="21">
        <v>154</v>
      </c>
      <c r="S11" s="17" t="s">
        <v>32</v>
      </c>
      <c r="T11" s="21">
        <f t="shared" si="5"/>
        <v>2933</v>
      </c>
      <c r="U11" s="24">
        <v>100</v>
      </c>
    </row>
    <row r="12" spans="1:21" s="7" customFormat="1" ht="21" customHeight="1" x14ac:dyDescent="0.3">
      <c r="A12" s="19" t="s">
        <v>17</v>
      </c>
      <c r="B12" s="21">
        <v>16</v>
      </c>
      <c r="C12" s="10">
        <f t="shared" si="0"/>
        <v>0.22724044879988639</v>
      </c>
      <c r="D12" s="21">
        <v>200</v>
      </c>
      <c r="E12" s="13">
        <f t="shared" si="0"/>
        <v>2.8405056099985799</v>
      </c>
      <c r="F12" s="21">
        <v>687</v>
      </c>
      <c r="G12" s="13">
        <f t="shared" si="1"/>
        <v>9.7571367703451219</v>
      </c>
      <c r="H12" s="21">
        <v>1645</v>
      </c>
      <c r="I12" s="13">
        <f t="shared" si="1"/>
        <v>23.363158642238318</v>
      </c>
      <c r="J12" s="21">
        <v>7</v>
      </c>
      <c r="K12" s="10">
        <f t="shared" si="2"/>
        <v>9.9417696349950291E-2</v>
      </c>
      <c r="L12" s="21">
        <v>4389</v>
      </c>
      <c r="M12" s="13">
        <f t="shared" si="3"/>
        <v>62.33489561141883</v>
      </c>
      <c r="N12" s="21">
        <v>97</v>
      </c>
      <c r="O12" s="10">
        <f t="shared" si="4"/>
        <v>1.3776452208493111</v>
      </c>
      <c r="P12" s="21">
        <v>8</v>
      </c>
      <c r="Q12" s="17" t="s">
        <v>32</v>
      </c>
      <c r="R12" s="21">
        <v>370</v>
      </c>
      <c r="S12" s="17" t="s">
        <v>32</v>
      </c>
      <c r="T12" s="21">
        <f t="shared" si="5"/>
        <v>7419</v>
      </c>
      <c r="U12" s="24">
        <v>100</v>
      </c>
    </row>
    <row r="13" spans="1:21" s="7" customFormat="1" ht="21" customHeight="1" x14ac:dyDescent="0.3">
      <c r="A13" s="19" t="s">
        <v>18</v>
      </c>
      <c r="B13" s="21">
        <v>0</v>
      </c>
      <c r="C13" s="10">
        <f t="shared" si="0"/>
        <v>0</v>
      </c>
      <c r="D13" s="21">
        <v>16</v>
      </c>
      <c r="E13" s="13">
        <f t="shared" si="0"/>
        <v>1.1527377521613833</v>
      </c>
      <c r="F13" s="21">
        <v>34</v>
      </c>
      <c r="G13" s="13">
        <f t="shared" si="1"/>
        <v>2.4495677233429394</v>
      </c>
      <c r="H13" s="21">
        <v>126</v>
      </c>
      <c r="I13" s="13">
        <f t="shared" si="1"/>
        <v>9.0778097982708932</v>
      </c>
      <c r="J13" s="21">
        <v>1</v>
      </c>
      <c r="K13" s="10">
        <f t="shared" si="2"/>
        <v>7.2046109510086456E-2</v>
      </c>
      <c r="L13" s="21">
        <v>1178</v>
      </c>
      <c r="M13" s="13">
        <f t="shared" si="3"/>
        <v>84.870317002881848</v>
      </c>
      <c r="N13" s="21">
        <v>33</v>
      </c>
      <c r="O13" s="10">
        <f t="shared" si="4"/>
        <v>2.3775216138328532</v>
      </c>
      <c r="P13" s="21">
        <v>4</v>
      </c>
      <c r="Q13" s="17" t="s">
        <v>32</v>
      </c>
      <c r="R13" s="21">
        <v>31</v>
      </c>
      <c r="S13" s="17" t="s">
        <v>32</v>
      </c>
      <c r="T13" s="21">
        <f t="shared" si="5"/>
        <v>1423</v>
      </c>
      <c r="U13" s="24">
        <v>100</v>
      </c>
    </row>
    <row r="14" spans="1:21" s="7" customFormat="1" ht="21" customHeight="1" x14ac:dyDescent="0.3">
      <c r="A14" s="19" t="s">
        <v>19</v>
      </c>
      <c r="B14" s="21">
        <v>11</v>
      </c>
      <c r="C14" s="10">
        <f t="shared" si="0"/>
        <v>0.17825311942959002</v>
      </c>
      <c r="D14" s="21">
        <v>296</v>
      </c>
      <c r="E14" s="13">
        <f t="shared" si="0"/>
        <v>4.7966293955598767</v>
      </c>
      <c r="F14" s="21">
        <v>1133</v>
      </c>
      <c r="G14" s="13">
        <f t="shared" si="1"/>
        <v>18.360071301247771</v>
      </c>
      <c r="H14" s="21">
        <v>2024</v>
      </c>
      <c r="I14" s="13">
        <f t="shared" si="1"/>
        <v>32.798573975044562</v>
      </c>
      <c r="J14" s="21">
        <v>12</v>
      </c>
      <c r="K14" s="10">
        <f t="shared" si="2"/>
        <v>0.19445794846864364</v>
      </c>
      <c r="L14" s="21">
        <v>2625</v>
      </c>
      <c r="M14" s="13">
        <f t="shared" si="3"/>
        <v>42.537676227515796</v>
      </c>
      <c r="N14" s="21">
        <v>70</v>
      </c>
      <c r="O14" s="10">
        <f t="shared" si="4"/>
        <v>1.1343380327337547</v>
      </c>
      <c r="P14" s="21">
        <v>143</v>
      </c>
      <c r="Q14" s="17" t="s">
        <v>32</v>
      </c>
      <c r="R14" s="21">
        <v>496</v>
      </c>
      <c r="S14" s="17" t="s">
        <v>32</v>
      </c>
      <c r="T14" s="21">
        <f t="shared" si="5"/>
        <v>6810</v>
      </c>
      <c r="U14" s="24">
        <v>100</v>
      </c>
    </row>
    <row r="15" spans="1:21" s="7" customFormat="1" ht="21" customHeight="1" x14ac:dyDescent="0.3">
      <c r="A15" s="19" t="s">
        <v>20</v>
      </c>
      <c r="B15" s="21">
        <v>10</v>
      </c>
      <c r="C15" s="10">
        <f t="shared" si="0"/>
        <v>0.53937432578209277</v>
      </c>
      <c r="D15" s="21">
        <v>23</v>
      </c>
      <c r="E15" s="13">
        <f t="shared" si="0"/>
        <v>1.2405609492988134</v>
      </c>
      <c r="F15" s="21">
        <v>35</v>
      </c>
      <c r="G15" s="13">
        <f t="shared" si="1"/>
        <v>1.8878101402373246</v>
      </c>
      <c r="H15" s="21">
        <v>236</v>
      </c>
      <c r="I15" s="13">
        <f t="shared" si="1"/>
        <v>12.729234088457389</v>
      </c>
      <c r="J15" s="21">
        <v>4</v>
      </c>
      <c r="K15" s="10">
        <f t="shared" si="2"/>
        <v>0.21574973031283709</v>
      </c>
      <c r="L15" s="21">
        <v>1521</v>
      </c>
      <c r="M15" s="13">
        <f t="shared" si="3"/>
        <v>82.038834951456309</v>
      </c>
      <c r="N15" s="21">
        <v>25</v>
      </c>
      <c r="O15" s="10">
        <f t="shared" si="4"/>
        <v>1.348435814455232</v>
      </c>
      <c r="P15" s="21">
        <v>1</v>
      </c>
      <c r="Q15" s="17" t="s">
        <v>32</v>
      </c>
      <c r="R15" s="21">
        <v>231</v>
      </c>
      <c r="S15" s="17" t="s">
        <v>32</v>
      </c>
      <c r="T15" s="21">
        <f t="shared" si="5"/>
        <v>2086</v>
      </c>
      <c r="U15" s="24">
        <v>100</v>
      </c>
    </row>
    <row r="16" spans="1:21" s="7" customFormat="1" ht="21" customHeight="1" x14ac:dyDescent="0.3">
      <c r="A16" s="19" t="s">
        <v>21</v>
      </c>
      <c r="B16" s="21">
        <v>43</v>
      </c>
      <c r="C16" s="10">
        <f t="shared" si="0"/>
        <v>0.90071219103477174</v>
      </c>
      <c r="D16" s="21">
        <v>209</v>
      </c>
      <c r="E16" s="13">
        <f t="shared" si="0"/>
        <v>4.3778801843317972</v>
      </c>
      <c r="F16" s="21">
        <v>401</v>
      </c>
      <c r="G16" s="13">
        <f t="shared" si="1"/>
        <v>8.3996648512777554</v>
      </c>
      <c r="H16" s="21">
        <v>630</v>
      </c>
      <c r="I16" s="13">
        <f t="shared" si="1"/>
        <v>13.196480938416421</v>
      </c>
      <c r="J16" s="21">
        <v>15</v>
      </c>
      <c r="K16" s="10">
        <f t="shared" si="2"/>
        <v>0.31420192710515293</v>
      </c>
      <c r="L16" s="21">
        <v>3311</v>
      </c>
      <c r="M16" s="13">
        <f t="shared" si="3"/>
        <v>69.354838709677423</v>
      </c>
      <c r="N16" s="21">
        <v>165</v>
      </c>
      <c r="O16" s="10">
        <f t="shared" si="4"/>
        <v>3.4562211981566824</v>
      </c>
      <c r="P16" s="21">
        <v>9</v>
      </c>
      <c r="Q16" s="17" t="s">
        <v>32</v>
      </c>
      <c r="R16" s="21">
        <v>197</v>
      </c>
      <c r="S16" s="17" t="s">
        <v>32</v>
      </c>
      <c r="T16" s="21">
        <f t="shared" si="5"/>
        <v>4980</v>
      </c>
      <c r="U16" s="24">
        <v>100</v>
      </c>
    </row>
    <row r="17" spans="1:32" s="7" customFormat="1" ht="21" customHeight="1" x14ac:dyDescent="0.3">
      <c r="A17" s="19" t="s">
        <v>22</v>
      </c>
      <c r="B17" s="21">
        <v>10</v>
      </c>
      <c r="C17" s="10">
        <f t="shared" si="0"/>
        <v>0.2232142857142857</v>
      </c>
      <c r="D17" s="21">
        <v>145</v>
      </c>
      <c r="E17" s="13">
        <f t="shared" si="0"/>
        <v>3.2366071428571432</v>
      </c>
      <c r="F17" s="21">
        <v>309</v>
      </c>
      <c r="G17" s="13">
        <f t="shared" si="1"/>
        <v>6.8973214285714288</v>
      </c>
      <c r="H17" s="21">
        <v>648</v>
      </c>
      <c r="I17" s="13">
        <f t="shared" si="1"/>
        <v>14.464285714285715</v>
      </c>
      <c r="J17" s="21">
        <v>4</v>
      </c>
      <c r="K17" s="10">
        <f t="shared" si="2"/>
        <v>8.9285714285714288E-2</v>
      </c>
      <c r="L17" s="21">
        <v>3309</v>
      </c>
      <c r="M17" s="13">
        <f t="shared" si="3"/>
        <v>73.861607142857139</v>
      </c>
      <c r="N17" s="21">
        <v>55</v>
      </c>
      <c r="O17" s="10">
        <f t="shared" si="4"/>
        <v>1.2276785714285714</v>
      </c>
      <c r="P17" s="21">
        <v>25</v>
      </c>
      <c r="Q17" s="17" t="s">
        <v>32</v>
      </c>
      <c r="R17" s="21">
        <v>229</v>
      </c>
      <c r="S17" s="17" t="s">
        <v>32</v>
      </c>
      <c r="T17" s="21">
        <f t="shared" si="5"/>
        <v>4734</v>
      </c>
      <c r="U17" s="24">
        <v>100</v>
      </c>
    </row>
    <row r="18" spans="1:32" s="7" customFormat="1" ht="21" customHeight="1" x14ac:dyDescent="0.3">
      <c r="A18" s="5" t="s">
        <v>27</v>
      </c>
      <c r="B18" s="22">
        <v>1</v>
      </c>
      <c r="C18" s="15">
        <f t="shared" si="0"/>
        <v>6.8728522336769765E-2</v>
      </c>
      <c r="D18" s="22">
        <v>30</v>
      </c>
      <c r="E18" s="8">
        <f t="shared" si="0"/>
        <v>2.0618556701030926</v>
      </c>
      <c r="F18" s="22">
        <v>263</v>
      </c>
      <c r="G18" s="8">
        <f t="shared" si="1"/>
        <v>18.075601374570446</v>
      </c>
      <c r="H18" s="22">
        <v>171</v>
      </c>
      <c r="I18" s="8">
        <f t="shared" si="1"/>
        <v>11.752577319587628</v>
      </c>
      <c r="J18" s="22">
        <v>2</v>
      </c>
      <c r="K18" s="15">
        <f t="shared" si="2"/>
        <v>0.13745704467353953</v>
      </c>
      <c r="L18" s="22">
        <v>966</v>
      </c>
      <c r="M18" s="8">
        <f t="shared" si="3"/>
        <v>66.391752577319579</v>
      </c>
      <c r="N18" s="22">
        <v>22</v>
      </c>
      <c r="O18" s="15">
        <f t="shared" si="4"/>
        <v>1.5120274914089347</v>
      </c>
      <c r="P18" s="22">
        <v>7</v>
      </c>
      <c r="Q18" s="18" t="s">
        <v>32</v>
      </c>
      <c r="R18" s="22">
        <v>182</v>
      </c>
      <c r="S18" s="18" t="s">
        <v>32</v>
      </c>
      <c r="T18" s="22">
        <f t="shared" si="5"/>
        <v>1644</v>
      </c>
      <c r="U18" s="23">
        <v>100</v>
      </c>
    </row>
    <row r="19" spans="1:32" s="7" customFormat="1" ht="21" customHeight="1" x14ac:dyDescent="0.3">
      <c r="A19" s="5" t="s">
        <v>10</v>
      </c>
      <c r="B19" s="22">
        <f>SUM(B20:B23)</f>
        <v>70</v>
      </c>
      <c r="C19" s="8">
        <f t="shared" si="0"/>
        <v>0.21862702229995626</v>
      </c>
      <c r="D19" s="22">
        <f>SUM(D20:D23)</f>
        <v>988</v>
      </c>
      <c r="E19" s="8">
        <f t="shared" si="0"/>
        <v>3.085764257605097</v>
      </c>
      <c r="F19" s="22">
        <f>SUM(F20:F23)</f>
        <v>3619</v>
      </c>
      <c r="G19" s="8">
        <f t="shared" si="1"/>
        <v>11.303017052907739</v>
      </c>
      <c r="H19" s="22">
        <f>SUM(H20:H23)</f>
        <v>3584</v>
      </c>
      <c r="I19" s="8">
        <f t="shared" si="1"/>
        <v>11.193703541757761</v>
      </c>
      <c r="J19" s="22">
        <f>SUM(J20:J23)</f>
        <v>36</v>
      </c>
      <c r="K19" s="15">
        <f t="shared" si="2"/>
        <v>0.11243675432569181</v>
      </c>
      <c r="L19" s="22">
        <f>SUM(L20:L23)</f>
        <v>23064</v>
      </c>
      <c r="M19" s="8">
        <f t="shared" si="3"/>
        <v>72.034480604659876</v>
      </c>
      <c r="N19" s="22">
        <f>SUM(N20:N23)</f>
        <v>657</v>
      </c>
      <c r="O19" s="15">
        <f t="shared" si="4"/>
        <v>2.0519707664438753</v>
      </c>
      <c r="P19" s="22">
        <f>SUM(P20:P23)</f>
        <v>290</v>
      </c>
      <c r="Q19" s="18" t="s">
        <v>32</v>
      </c>
      <c r="R19" s="22">
        <f>SUM(R20:R23)</f>
        <v>1754</v>
      </c>
      <c r="S19" s="18" t="s">
        <v>32</v>
      </c>
      <c r="T19" s="22">
        <f>SUM(T20:T23)</f>
        <v>34062</v>
      </c>
      <c r="U19" s="23">
        <v>100</v>
      </c>
    </row>
    <row r="20" spans="1:32" s="7" customFormat="1" ht="21" customHeight="1" x14ac:dyDescent="0.3">
      <c r="A20" s="19" t="s">
        <v>23</v>
      </c>
      <c r="B20" s="21">
        <v>19</v>
      </c>
      <c r="C20" s="9">
        <f t="shared" si="0"/>
        <v>0.16780005298949041</v>
      </c>
      <c r="D20" s="21">
        <v>411</v>
      </c>
      <c r="E20" s="12">
        <f t="shared" si="0"/>
        <v>3.6297800936147664</v>
      </c>
      <c r="F20" s="21">
        <v>1184</v>
      </c>
      <c r="G20" s="12">
        <f t="shared" si="1"/>
        <v>10.45659277576614</v>
      </c>
      <c r="H20" s="21">
        <v>1229</v>
      </c>
      <c r="I20" s="12">
        <f t="shared" si="1"/>
        <v>10.854013953899143</v>
      </c>
      <c r="J20">
        <v>14</v>
      </c>
      <c r="K20" s="9">
        <f t="shared" si="2"/>
        <v>0.12364214430804557</v>
      </c>
      <c r="L20">
        <v>8220</v>
      </c>
      <c r="M20" s="12">
        <f t="shared" si="3"/>
        <v>72.595601872295319</v>
      </c>
      <c r="N20" s="21">
        <v>246</v>
      </c>
      <c r="O20" s="9">
        <f t="shared" si="4"/>
        <v>2.1725691071270865</v>
      </c>
      <c r="P20" s="21">
        <v>177</v>
      </c>
      <c r="Q20" s="17" t="s">
        <v>32</v>
      </c>
      <c r="R20" s="21">
        <v>365</v>
      </c>
      <c r="S20" s="17" t="s">
        <v>32</v>
      </c>
      <c r="T20" s="21">
        <f t="shared" si="5"/>
        <v>11865</v>
      </c>
      <c r="U20" s="24">
        <v>100</v>
      </c>
    </row>
    <row r="21" spans="1:32" s="7" customFormat="1" ht="21" customHeight="1" x14ac:dyDescent="0.3">
      <c r="A21" s="19" t="s">
        <v>24</v>
      </c>
      <c r="B21" s="21">
        <v>16</v>
      </c>
      <c r="C21" s="10">
        <f t="shared" si="0"/>
        <v>0.32867707477403452</v>
      </c>
      <c r="D21" s="21">
        <v>134</v>
      </c>
      <c r="E21" s="13">
        <f t="shared" si="0"/>
        <v>2.7526705012325388</v>
      </c>
      <c r="F21" s="21">
        <v>337</v>
      </c>
      <c r="G21" s="13">
        <f t="shared" si="1"/>
        <v>6.9227608874281019</v>
      </c>
      <c r="H21" s="21">
        <v>453</v>
      </c>
      <c r="I21" s="13">
        <f t="shared" si="1"/>
        <v>9.3056696795398519</v>
      </c>
      <c r="J21">
        <v>7</v>
      </c>
      <c r="K21" s="10">
        <f t="shared" si="2"/>
        <v>0.14379622021364011</v>
      </c>
      <c r="L21">
        <v>3794</v>
      </c>
      <c r="M21" s="13">
        <f t="shared" si="3"/>
        <v>77.937551355792934</v>
      </c>
      <c r="N21" s="21">
        <v>127</v>
      </c>
      <c r="O21" s="10">
        <f t="shared" si="4"/>
        <v>2.608874281018899</v>
      </c>
      <c r="P21" s="21">
        <v>57</v>
      </c>
      <c r="Q21" s="17" t="s">
        <v>32</v>
      </c>
      <c r="R21" s="21">
        <v>443</v>
      </c>
      <c r="S21" s="17" t="s">
        <v>32</v>
      </c>
      <c r="T21" s="21">
        <f t="shared" si="5"/>
        <v>5368</v>
      </c>
      <c r="U21" s="24">
        <v>100</v>
      </c>
    </row>
    <row r="22" spans="1:32" s="7" customFormat="1" ht="21" customHeight="1" x14ac:dyDescent="0.3">
      <c r="A22" s="19" t="s">
        <v>25</v>
      </c>
      <c r="B22" s="21">
        <v>22</v>
      </c>
      <c r="C22" s="10">
        <f t="shared" si="0"/>
        <v>0.22106109324758844</v>
      </c>
      <c r="D22" s="21">
        <v>253</v>
      </c>
      <c r="E22" s="13">
        <f t="shared" si="0"/>
        <v>2.542202572347267</v>
      </c>
      <c r="F22" s="21">
        <v>1496</v>
      </c>
      <c r="G22" s="13">
        <f t="shared" ref="G22:I24" si="6">F22/($T22-$P22-$R22)*100</f>
        <v>15.032154340836012</v>
      </c>
      <c r="H22" s="21">
        <v>1086</v>
      </c>
      <c r="I22" s="13">
        <f t="shared" si="6"/>
        <v>10.912379421221866</v>
      </c>
      <c r="J22">
        <v>4</v>
      </c>
      <c r="K22" s="10">
        <f t="shared" si="2"/>
        <v>4.0192926045016078E-2</v>
      </c>
      <c r="L22">
        <v>6868</v>
      </c>
      <c r="M22" s="13">
        <f t="shared" si="3"/>
        <v>69.011254019292608</v>
      </c>
      <c r="N22" s="21">
        <v>223</v>
      </c>
      <c r="O22" s="10">
        <f t="shared" si="4"/>
        <v>2.2407556270096465</v>
      </c>
      <c r="P22" s="21">
        <v>54</v>
      </c>
      <c r="Q22" s="17" t="s">
        <v>32</v>
      </c>
      <c r="R22" s="21">
        <v>798</v>
      </c>
      <c r="S22" s="17" t="s">
        <v>32</v>
      </c>
      <c r="T22" s="21">
        <f t="shared" si="5"/>
        <v>10804</v>
      </c>
      <c r="U22" s="24">
        <v>100</v>
      </c>
    </row>
    <row r="23" spans="1:32" s="7" customFormat="1" ht="21" customHeight="1" x14ac:dyDescent="0.3">
      <c r="A23" s="19" t="s">
        <v>26</v>
      </c>
      <c r="B23" s="21">
        <v>13</v>
      </c>
      <c r="C23" s="11">
        <f t="shared" si="0"/>
        <v>0.22127659574468087</v>
      </c>
      <c r="D23" s="21">
        <v>190</v>
      </c>
      <c r="E23" s="14">
        <f t="shared" si="0"/>
        <v>3.2340425531914891</v>
      </c>
      <c r="F23" s="21">
        <v>602</v>
      </c>
      <c r="G23" s="14">
        <f t="shared" si="6"/>
        <v>10.246808510638298</v>
      </c>
      <c r="H23" s="21">
        <v>816</v>
      </c>
      <c r="I23" s="14">
        <f t="shared" si="6"/>
        <v>13.889361702127658</v>
      </c>
      <c r="J23">
        <v>11</v>
      </c>
      <c r="K23" s="11">
        <f t="shared" si="2"/>
        <v>0.18723404255319148</v>
      </c>
      <c r="L23">
        <v>4182</v>
      </c>
      <c r="M23" s="14">
        <f t="shared" si="3"/>
        <v>71.182978723404261</v>
      </c>
      <c r="N23" s="21">
        <v>61</v>
      </c>
      <c r="O23" s="11">
        <f t="shared" si="4"/>
        <v>1.0382978723404257</v>
      </c>
      <c r="P23" s="21">
        <v>2</v>
      </c>
      <c r="Q23" s="17" t="s">
        <v>32</v>
      </c>
      <c r="R23" s="21">
        <v>148</v>
      </c>
      <c r="S23" s="17" t="s">
        <v>32</v>
      </c>
      <c r="T23" s="21">
        <f t="shared" si="5"/>
        <v>6025</v>
      </c>
      <c r="U23" s="24">
        <v>100</v>
      </c>
    </row>
    <row r="24" spans="1:32" s="7" customFormat="1" ht="21" customHeight="1" x14ac:dyDescent="0.25">
      <c r="A24" s="5" t="s">
        <v>8</v>
      </c>
      <c r="B24" s="22">
        <f>SUM(B5+B18+B19)</f>
        <v>207</v>
      </c>
      <c r="C24" s="8">
        <f t="shared" si="0"/>
        <v>0.23550291818833408</v>
      </c>
      <c r="D24" s="22">
        <f>SUM(D5+D18+D19)</f>
        <v>2978</v>
      </c>
      <c r="E24" s="8">
        <f t="shared" si="0"/>
        <v>3.3880564751925553</v>
      </c>
      <c r="F24" s="22">
        <f>SUM(F5+F18+F19)</f>
        <v>13225</v>
      </c>
      <c r="G24" s="8">
        <f t="shared" si="6"/>
        <v>15.046019773143565</v>
      </c>
      <c r="H24" s="22">
        <f>SUM(H5+H18+H19)</f>
        <v>15232</v>
      </c>
      <c r="I24" s="8">
        <f t="shared" si="6"/>
        <v>17.329374153839154</v>
      </c>
      <c r="J24" s="22">
        <f>SUM(J5+J18+J19)</f>
        <v>119</v>
      </c>
      <c r="K24" s="15">
        <f t="shared" si="2"/>
        <v>0.13538573557686839</v>
      </c>
      <c r="L24" s="22">
        <f>SUM(L5+L18+L19)</f>
        <v>54553</v>
      </c>
      <c r="M24" s="8">
        <f t="shared" si="3"/>
        <v>62.06468935231009</v>
      </c>
      <c r="N24" s="22">
        <f>SUM(N5+N18+N19)</f>
        <v>1583</v>
      </c>
      <c r="O24" s="15">
        <f t="shared" si="4"/>
        <v>1.800971591749434</v>
      </c>
      <c r="P24" s="22">
        <f>SUM(P5+P18+P19)</f>
        <v>597</v>
      </c>
      <c r="Q24" s="18" t="s">
        <v>32</v>
      </c>
      <c r="R24" s="22">
        <f>SUM(R5+R18+R19)</f>
        <v>5440</v>
      </c>
      <c r="S24" s="18" t="s">
        <v>32</v>
      </c>
      <c r="T24" s="22">
        <f>SUM(T5+T18+T19)</f>
        <v>93934</v>
      </c>
      <c r="U24" s="23">
        <v>100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x14ac:dyDescent="0.25">
      <c r="A25" s="20" t="s">
        <v>37</v>
      </c>
    </row>
    <row r="26" spans="1:32" ht="27.75" customHeight="1" x14ac:dyDescent="0.25">
      <c r="A26" s="33" t="s">
        <v>34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32" x14ac:dyDescent="0.25">
      <c r="A27" s="34" t="s">
        <v>38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32" x14ac:dyDescent="0.25">
      <c r="A28" s="34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</sheetData>
  <mergeCells count="14">
    <mergeCell ref="T3:U3"/>
    <mergeCell ref="A26:U26"/>
    <mergeCell ref="A27:U27"/>
    <mergeCell ref="A28:U28"/>
    <mergeCell ref="A1:T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workbookViewId="0">
      <selection activeCell="C5" sqref="C5"/>
    </sheetView>
  </sheetViews>
  <sheetFormatPr defaultColWidth="9.109375" defaultRowHeight="13.2" x14ac:dyDescent="0.25"/>
  <cols>
    <col min="1" max="1" width="28.5546875" style="20" customWidth="1"/>
    <col min="2" max="2" width="6.33203125" style="20" customWidth="1"/>
    <col min="3" max="3" width="7.21875" style="20" bestFit="1" customWidth="1"/>
    <col min="4" max="4" width="6.33203125" style="20" customWidth="1"/>
    <col min="5" max="5" width="7.21875" style="20" bestFit="1" customWidth="1"/>
    <col min="6" max="6" width="6.88671875" style="20" bestFit="1" customWidth="1"/>
    <col min="7" max="7" width="7.21875" style="20" bestFit="1" customWidth="1"/>
    <col min="8" max="8" width="7.88671875" style="20" bestFit="1" customWidth="1"/>
    <col min="9" max="9" width="7.21875" style="20" bestFit="1" customWidth="1"/>
    <col min="10" max="10" width="6.33203125" style="20" customWidth="1"/>
    <col min="11" max="11" width="7.21875" style="20" bestFit="1" customWidth="1"/>
    <col min="12" max="12" width="7.88671875" style="20" bestFit="1" customWidth="1"/>
    <col min="13" max="13" width="7.77734375" style="20" bestFit="1" customWidth="1"/>
    <col min="14" max="14" width="6.88671875" style="20" bestFit="1" customWidth="1"/>
    <col min="15" max="15" width="7.21875" style="20" bestFit="1" customWidth="1"/>
    <col min="16" max="16" width="6.33203125" style="20" customWidth="1"/>
    <col min="17" max="17" width="5.5546875" style="20" customWidth="1"/>
    <col min="18" max="18" width="6.88671875" style="20" bestFit="1" customWidth="1"/>
    <col min="19" max="19" width="5.5546875" style="20" customWidth="1"/>
    <col min="20" max="20" width="7.88671875" style="20" bestFit="1" customWidth="1"/>
    <col min="21" max="21" width="5.5546875" style="20" customWidth="1"/>
    <col min="22" max="16384" width="9.109375" style="20"/>
  </cols>
  <sheetData>
    <row r="1" spans="1:21" ht="15.6" x14ac:dyDescent="0.3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x14ac:dyDescent="0.25">
      <c r="A2" s="20" t="s">
        <v>33</v>
      </c>
    </row>
    <row r="3" spans="1:21" ht="51.75" customHeight="1" x14ac:dyDescent="0.25">
      <c r="A3" s="1" t="s">
        <v>29</v>
      </c>
      <c r="B3" s="31" t="s">
        <v>0</v>
      </c>
      <c r="C3" s="32"/>
      <c r="D3" s="31" t="s">
        <v>1</v>
      </c>
      <c r="E3" s="37"/>
      <c r="F3" s="32" t="s">
        <v>2</v>
      </c>
      <c r="G3" s="32"/>
      <c r="H3" s="31" t="s">
        <v>3</v>
      </c>
      <c r="I3" s="37"/>
      <c r="J3" s="32" t="s">
        <v>4</v>
      </c>
      <c r="K3" s="32"/>
      <c r="L3" s="31" t="s">
        <v>5</v>
      </c>
      <c r="M3" s="37"/>
      <c r="N3" s="32" t="s">
        <v>6</v>
      </c>
      <c r="O3" s="32"/>
      <c r="P3" s="31" t="s">
        <v>7</v>
      </c>
      <c r="Q3" s="37"/>
      <c r="R3" s="32" t="s">
        <v>28</v>
      </c>
      <c r="S3" s="32"/>
      <c r="T3" s="31" t="s">
        <v>8</v>
      </c>
      <c r="U3" s="32"/>
    </row>
    <row r="4" spans="1:21" x14ac:dyDescent="0.25">
      <c r="A4" s="1"/>
      <c r="B4" s="2" t="s">
        <v>30</v>
      </c>
      <c r="C4" s="3" t="s">
        <v>31</v>
      </c>
      <c r="D4" s="2" t="s">
        <v>30</v>
      </c>
      <c r="E4" s="3" t="s">
        <v>31</v>
      </c>
      <c r="F4" s="2" t="s">
        <v>30</v>
      </c>
      <c r="G4" s="4" t="s">
        <v>31</v>
      </c>
      <c r="H4" s="2" t="s">
        <v>30</v>
      </c>
      <c r="I4" s="3" t="s">
        <v>31</v>
      </c>
      <c r="J4" s="2" t="s">
        <v>30</v>
      </c>
      <c r="K4" s="4" t="s">
        <v>31</v>
      </c>
      <c r="L4" s="2" t="s">
        <v>30</v>
      </c>
      <c r="M4" s="3" t="s">
        <v>31</v>
      </c>
      <c r="N4" s="2" t="s">
        <v>30</v>
      </c>
      <c r="O4" s="4" t="s">
        <v>31</v>
      </c>
      <c r="P4" s="2" t="s">
        <v>30</v>
      </c>
      <c r="Q4" s="4" t="s">
        <v>31</v>
      </c>
      <c r="R4" s="3" t="s">
        <v>30</v>
      </c>
      <c r="S4" s="3" t="s">
        <v>31</v>
      </c>
      <c r="T4" s="2" t="s">
        <v>30</v>
      </c>
      <c r="U4" s="3" t="s">
        <v>31</v>
      </c>
    </row>
    <row r="5" spans="1:21" s="7" customFormat="1" ht="21" customHeight="1" x14ac:dyDescent="0.3">
      <c r="A5" s="5" t="s">
        <v>9</v>
      </c>
      <c r="B5" s="6">
        <f>SUM(B6:B17)</f>
        <v>143</v>
      </c>
      <c r="C5" s="8">
        <f>B5/($T5-$P5-$R5)*100</f>
        <v>0.26980623007113069</v>
      </c>
      <c r="D5" s="6">
        <f>SUM(D6:D17)</f>
        <v>1773</v>
      </c>
      <c r="E5" s="8">
        <f>D5/($T5-$P5-$R5)*100</f>
        <v>3.345219901511292</v>
      </c>
      <c r="F5" s="6">
        <f>SUM(F6:F17)</f>
        <v>8648</v>
      </c>
      <c r="G5" s="8">
        <f>F5/($T5-$P5-$R5)*100</f>
        <v>16.316673270315654</v>
      </c>
      <c r="H5" s="6">
        <f>SUM(H6:H17)</f>
        <v>10542</v>
      </c>
      <c r="I5" s="8">
        <f>H5/($T5-$P5-$R5)*100</f>
        <v>19.890190751117903</v>
      </c>
      <c r="J5" s="6">
        <f>SUM(J6:J17)</f>
        <v>83</v>
      </c>
      <c r="K5" s="15">
        <f>J5/($T5-$P5-$R5)*100</f>
        <v>0.15660081885247448</v>
      </c>
      <c r="L5" s="6">
        <f>SUM(L6:L17)</f>
        <v>30753</v>
      </c>
      <c r="M5" s="8">
        <f>L5/($T5-$P5-$R5)*100</f>
        <v>58.023433520122261</v>
      </c>
      <c r="N5" s="6">
        <f>SUM(N6:N17)</f>
        <v>1059</v>
      </c>
      <c r="O5" s="15">
        <f>N5/($T5-$P5-$R5)*100</f>
        <v>1.9980755080092827</v>
      </c>
      <c r="P5" s="6">
        <f>SUM(P6:P17)</f>
        <v>349</v>
      </c>
      <c r="Q5" s="16" t="s">
        <v>32</v>
      </c>
      <c r="R5" s="6">
        <f>SUM(R6:R17)</f>
        <v>4324</v>
      </c>
      <c r="S5" s="18" t="s">
        <v>32</v>
      </c>
      <c r="T5" s="6">
        <f>SUM(T6:T17)</f>
        <v>57674</v>
      </c>
      <c r="U5" s="23">
        <v>100</v>
      </c>
    </row>
    <row r="6" spans="1:21" s="7" customFormat="1" ht="21" customHeight="1" x14ac:dyDescent="0.3">
      <c r="A6" s="19" t="s">
        <v>11</v>
      </c>
      <c r="B6" s="21">
        <v>2</v>
      </c>
      <c r="C6" s="9">
        <f t="shared" ref="C6:E24" si="0">B6/($T6-$P6-$R6)*100</f>
        <v>0.12406947890818859</v>
      </c>
      <c r="D6" s="21">
        <v>49</v>
      </c>
      <c r="E6" s="12">
        <f t="shared" si="0"/>
        <v>3.0397022332506203</v>
      </c>
      <c r="F6" s="21">
        <v>130</v>
      </c>
      <c r="G6" s="12">
        <f t="shared" ref="G6:I21" si="1">F6/($T6-$P6-$R6)*100</f>
        <v>8.064516129032258</v>
      </c>
      <c r="H6" s="21">
        <v>89</v>
      </c>
      <c r="I6" s="12">
        <f t="shared" si="1"/>
        <v>5.5210918114143919</v>
      </c>
      <c r="J6" s="21">
        <v>1</v>
      </c>
      <c r="K6" s="9">
        <f t="shared" ref="K6:K24" si="2">J6/($T6-$P6-$R6)*100</f>
        <v>6.2034739454094295E-2</v>
      </c>
      <c r="L6" s="21">
        <v>1321</v>
      </c>
      <c r="M6" s="12">
        <f t="shared" ref="M6:M24" si="3">L6/($T6-$P6-$R6)*100</f>
        <v>81.947890818858554</v>
      </c>
      <c r="N6" s="21">
        <v>20</v>
      </c>
      <c r="O6" s="9">
        <f t="shared" ref="O6:O24" si="4">N6/($T6-$P6-$R6)*100</f>
        <v>1.240694789081886</v>
      </c>
      <c r="P6" s="21">
        <v>0</v>
      </c>
      <c r="Q6" s="17" t="s">
        <v>32</v>
      </c>
      <c r="R6" s="21">
        <v>75</v>
      </c>
      <c r="S6" s="17" t="s">
        <v>32</v>
      </c>
      <c r="T6" s="21">
        <f>SUM(B6+D6+F6+H6+J6+L6+N6+P6+R6)</f>
        <v>1687</v>
      </c>
      <c r="U6" s="24">
        <v>100</v>
      </c>
    </row>
    <row r="7" spans="1:21" s="7" customFormat="1" ht="21" customHeight="1" x14ac:dyDescent="0.3">
      <c r="A7" s="19" t="s">
        <v>12</v>
      </c>
      <c r="B7" s="21">
        <v>17</v>
      </c>
      <c r="C7" s="10">
        <f t="shared" si="0"/>
        <v>0.43224002034070685</v>
      </c>
      <c r="D7" s="21">
        <v>136</v>
      </c>
      <c r="E7" s="13">
        <f t="shared" si="0"/>
        <v>3.4579201627256548</v>
      </c>
      <c r="F7" s="21">
        <v>1487</v>
      </c>
      <c r="G7" s="13">
        <f t="shared" si="1"/>
        <v>37.808288838037122</v>
      </c>
      <c r="H7" s="21">
        <v>1249</v>
      </c>
      <c r="I7" s="13">
        <f t="shared" si="1"/>
        <v>31.756928553267226</v>
      </c>
      <c r="J7" s="21">
        <v>3</v>
      </c>
      <c r="K7" s="10">
        <f t="shared" si="2"/>
        <v>7.6277650648360035E-2</v>
      </c>
      <c r="L7" s="21">
        <v>954</v>
      </c>
      <c r="M7" s="13">
        <f t="shared" si="3"/>
        <v>24.256292906178491</v>
      </c>
      <c r="N7" s="21">
        <v>87</v>
      </c>
      <c r="O7" s="10">
        <f t="shared" si="4"/>
        <v>2.2120518688024409</v>
      </c>
      <c r="P7" s="21">
        <v>14</v>
      </c>
      <c r="Q7" s="17" t="s">
        <v>32</v>
      </c>
      <c r="R7" s="21">
        <v>565</v>
      </c>
      <c r="S7" s="17" t="s">
        <v>32</v>
      </c>
      <c r="T7" s="21">
        <f t="shared" ref="T7:T23" si="5">SUM(B7+D7+F7+H7+J7+L7+N7+P7+R7)</f>
        <v>4512</v>
      </c>
      <c r="U7" s="24">
        <v>100</v>
      </c>
    </row>
    <row r="8" spans="1:21" s="7" customFormat="1" ht="21" customHeight="1" x14ac:dyDescent="0.3">
      <c r="A8" s="19" t="s">
        <v>13</v>
      </c>
      <c r="B8" s="21">
        <v>11</v>
      </c>
      <c r="C8" s="10">
        <f t="shared" si="0"/>
        <v>0.16793893129770993</v>
      </c>
      <c r="D8" s="21">
        <v>231</v>
      </c>
      <c r="E8" s="13">
        <f t="shared" si="0"/>
        <v>3.5267175572519087</v>
      </c>
      <c r="F8" s="21">
        <v>1585</v>
      </c>
      <c r="G8" s="13">
        <f t="shared" si="1"/>
        <v>24.198473282442748</v>
      </c>
      <c r="H8" s="21">
        <v>1284</v>
      </c>
      <c r="I8" s="13">
        <f t="shared" si="1"/>
        <v>19.603053435114504</v>
      </c>
      <c r="J8" s="21">
        <v>12</v>
      </c>
      <c r="K8" s="10">
        <f t="shared" si="2"/>
        <v>0.18320610687022901</v>
      </c>
      <c r="L8" s="21">
        <v>3282</v>
      </c>
      <c r="M8" s="13">
        <f t="shared" si="3"/>
        <v>50.10687022900764</v>
      </c>
      <c r="N8" s="21">
        <v>145</v>
      </c>
      <c r="O8" s="10">
        <f t="shared" si="4"/>
        <v>2.2137404580152671</v>
      </c>
      <c r="P8" s="21">
        <v>55</v>
      </c>
      <c r="Q8" s="17" t="s">
        <v>32</v>
      </c>
      <c r="R8" s="21">
        <v>656</v>
      </c>
      <c r="S8" s="17" t="s">
        <v>32</v>
      </c>
      <c r="T8" s="21">
        <f t="shared" si="5"/>
        <v>7261</v>
      </c>
      <c r="U8" s="24">
        <v>100</v>
      </c>
    </row>
    <row r="9" spans="1:21" s="7" customFormat="1" ht="21" customHeight="1" x14ac:dyDescent="0.3">
      <c r="A9" s="19" t="s">
        <v>14</v>
      </c>
      <c r="B9" s="21">
        <v>11</v>
      </c>
      <c r="C9" s="10">
        <f t="shared" si="0"/>
        <v>0.1966041108132261</v>
      </c>
      <c r="D9" s="21">
        <v>177</v>
      </c>
      <c r="E9" s="13">
        <f t="shared" si="0"/>
        <v>3.1635388739946384</v>
      </c>
      <c r="F9" s="21">
        <v>1705</v>
      </c>
      <c r="G9" s="13">
        <f t="shared" si="1"/>
        <v>30.473637176050044</v>
      </c>
      <c r="H9" s="21">
        <v>1480</v>
      </c>
      <c r="I9" s="13">
        <f t="shared" si="1"/>
        <v>26.452189454870418</v>
      </c>
      <c r="J9" s="21">
        <v>5</v>
      </c>
      <c r="K9" s="10">
        <f t="shared" si="2"/>
        <v>8.936550491510277E-2</v>
      </c>
      <c r="L9" s="21">
        <v>2155</v>
      </c>
      <c r="M9" s="13">
        <f t="shared" si="3"/>
        <v>38.516532618409293</v>
      </c>
      <c r="N9" s="21">
        <v>62</v>
      </c>
      <c r="O9" s="10">
        <f t="shared" si="4"/>
        <v>1.1081322609472744</v>
      </c>
      <c r="P9" s="21">
        <v>24</v>
      </c>
      <c r="Q9" s="17" t="s">
        <v>32</v>
      </c>
      <c r="R9" s="21">
        <v>356</v>
      </c>
      <c r="S9" s="17" t="s">
        <v>32</v>
      </c>
      <c r="T9" s="21">
        <f t="shared" si="5"/>
        <v>5975</v>
      </c>
      <c r="U9" s="24">
        <v>100</v>
      </c>
    </row>
    <row r="10" spans="1:21" s="7" customFormat="1" ht="21" customHeight="1" x14ac:dyDescent="0.3">
      <c r="A10" s="19" t="s">
        <v>15</v>
      </c>
      <c r="B10" s="21">
        <v>10</v>
      </c>
      <c r="C10" s="10">
        <f t="shared" si="0"/>
        <v>0.14448779078167895</v>
      </c>
      <c r="D10" s="21">
        <v>268</v>
      </c>
      <c r="E10" s="13">
        <f t="shared" si="0"/>
        <v>3.8722727929489955</v>
      </c>
      <c r="F10" s="21">
        <v>994</v>
      </c>
      <c r="G10" s="13">
        <f t="shared" si="1"/>
        <v>14.362086403698887</v>
      </c>
      <c r="H10" s="21">
        <v>1042</v>
      </c>
      <c r="I10" s="13">
        <f t="shared" si="1"/>
        <v>15.055627799450946</v>
      </c>
      <c r="J10" s="21">
        <v>15</v>
      </c>
      <c r="K10" s="10">
        <f t="shared" si="2"/>
        <v>0.21673168617251842</v>
      </c>
      <c r="L10" s="21">
        <v>4410</v>
      </c>
      <c r="M10" s="13">
        <f t="shared" si="3"/>
        <v>63.719115734720411</v>
      </c>
      <c r="N10" s="21">
        <v>182</v>
      </c>
      <c r="O10" s="10">
        <f t="shared" si="4"/>
        <v>2.6296777922265568</v>
      </c>
      <c r="P10" s="21">
        <v>30</v>
      </c>
      <c r="Q10" s="17" t="s">
        <v>32</v>
      </c>
      <c r="R10" s="21">
        <v>548</v>
      </c>
      <c r="S10" s="17" t="s">
        <v>32</v>
      </c>
      <c r="T10" s="21">
        <f t="shared" si="5"/>
        <v>7499</v>
      </c>
      <c r="U10" s="24">
        <v>100</v>
      </c>
    </row>
    <row r="11" spans="1:21" s="7" customFormat="1" ht="21" customHeight="1" x14ac:dyDescent="0.3">
      <c r="A11" s="19" t="s">
        <v>16</v>
      </c>
      <c r="B11" s="21">
        <v>4</v>
      </c>
      <c r="C11" s="10">
        <f t="shared" si="0"/>
        <v>0.14487504527345166</v>
      </c>
      <c r="D11" s="21">
        <v>82</v>
      </c>
      <c r="E11" s="13">
        <f t="shared" si="0"/>
        <v>2.9699384281057588</v>
      </c>
      <c r="F11" s="21">
        <v>274</v>
      </c>
      <c r="G11" s="13">
        <f t="shared" si="1"/>
        <v>9.923940601231438</v>
      </c>
      <c r="H11" s="21">
        <v>418</v>
      </c>
      <c r="I11" s="13">
        <f t="shared" si="1"/>
        <v>15.139442231075698</v>
      </c>
      <c r="J11" s="21">
        <v>3</v>
      </c>
      <c r="K11" s="10">
        <f t="shared" si="2"/>
        <v>0.10865628395508872</v>
      </c>
      <c r="L11" s="21">
        <v>1937</v>
      </c>
      <c r="M11" s="13">
        <f t="shared" si="3"/>
        <v>70.155740673668959</v>
      </c>
      <c r="N11" s="21">
        <v>43</v>
      </c>
      <c r="O11" s="10">
        <f t="shared" si="4"/>
        <v>1.5574067366896052</v>
      </c>
      <c r="P11" s="21">
        <v>3</v>
      </c>
      <c r="Q11" s="17" t="s">
        <v>32</v>
      </c>
      <c r="R11" s="21">
        <v>112</v>
      </c>
      <c r="S11" s="17" t="s">
        <v>32</v>
      </c>
      <c r="T11" s="21">
        <f t="shared" si="5"/>
        <v>2876</v>
      </c>
      <c r="U11" s="24">
        <v>100</v>
      </c>
    </row>
    <row r="12" spans="1:21" s="7" customFormat="1" ht="21" customHeight="1" x14ac:dyDescent="0.3">
      <c r="A12" s="19" t="s">
        <v>17</v>
      </c>
      <c r="B12" s="21">
        <v>18</v>
      </c>
      <c r="C12" s="10">
        <f t="shared" si="0"/>
        <v>0.26052974381241856</v>
      </c>
      <c r="D12" s="21">
        <v>181</v>
      </c>
      <c r="E12" s="13">
        <f t="shared" si="0"/>
        <v>2.6197713127804314</v>
      </c>
      <c r="F12" s="21">
        <v>644</v>
      </c>
      <c r="G12" s="13">
        <f t="shared" si="1"/>
        <v>9.3211752786220874</v>
      </c>
      <c r="H12" s="21">
        <v>1525</v>
      </c>
      <c r="I12" s="13">
        <f t="shared" si="1"/>
        <v>22.072658850774353</v>
      </c>
      <c r="J12" s="21">
        <v>10</v>
      </c>
      <c r="K12" s="10">
        <f t="shared" si="2"/>
        <v>0.14473874656245478</v>
      </c>
      <c r="L12" s="21">
        <v>4387</v>
      </c>
      <c r="M12" s="13">
        <f t="shared" si="3"/>
        <v>63.496888116948902</v>
      </c>
      <c r="N12" s="21">
        <v>144</v>
      </c>
      <c r="O12" s="10">
        <f t="shared" si="4"/>
        <v>2.0842379504993485</v>
      </c>
      <c r="P12" s="21">
        <v>9</v>
      </c>
      <c r="Q12" s="17" t="s">
        <v>32</v>
      </c>
      <c r="R12" s="21">
        <v>443</v>
      </c>
      <c r="S12" s="17" t="s">
        <v>32</v>
      </c>
      <c r="T12" s="21">
        <f t="shared" si="5"/>
        <v>7361</v>
      </c>
      <c r="U12" s="24">
        <v>100</v>
      </c>
    </row>
    <row r="13" spans="1:21" s="7" customFormat="1" ht="21" customHeight="1" x14ac:dyDescent="0.3">
      <c r="A13" s="19" t="s">
        <v>18</v>
      </c>
      <c r="B13" s="21">
        <v>0</v>
      </c>
      <c r="C13" s="10">
        <f t="shared" si="0"/>
        <v>0</v>
      </c>
      <c r="D13" s="21">
        <v>15</v>
      </c>
      <c r="E13" s="13">
        <f t="shared" si="0"/>
        <v>0.91631032376298105</v>
      </c>
      <c r="F13" s="21">
        <v>33</v>
      </c>
      <c r="G13" s="13">
        <f t="shared" si="1"/>
        <v>2.0158827122785583</v>
      </c>
      <c r="H13" s="21">
        <v>113</v>
      </c>
      <c r="I13" s="13">
        <f t="shared" si="1"/>
        <v>6.9028711056811245</v>
      </c>
      <c r="J13" s="21">
        <v>1</v>
      </c>
      <c r="K13" s="10">
        <f t="shared" si="2"/>
        <v>6.1087354917532075E-2</v>
      </c>
      <c r="L13" s="21">
        <v>1439</v>
      </c>
      <c r="M13" s="13">
        <f t="shared" si="3"/>
        <v>87.904703726328648</v>
      </c>
      <c r="N13" s="21">
        <v>36</v>
      </c>
      <c r="O13" s="10">
        <f t="shared" si="4"/>
        <v>2.1991447770311545</v>
      </c>
      <c r="P13" s="21">
        <v>4</v>
      </c>
      <c r="Q13" s="17" t="s">
        <v>32</v>
      </c>
      <c r="R13" s="21">
        <v>60</v>
      </c>
      <c r="S13" s="17" t="s">
        <v>32</v>
      </c>
      <c r="T13" s="21">
        <f t="shared" si="5"/>
        <v>1701</v>
      </c>
      <c r="U13" s="24">
        <v>100</v>
      </c>
    </row>
    <row r="14" spans="1:21" s="7" customFormat="1" ht="21" customHeight="1" x14ac:dyDescent="0.3">
      <c r="A14" s="19" t="s">
        <v>19</v>
      </c>
      <c r="B14" s="21">
        <v>7</v>
      </c>
      <c r="C14" s="10">
        <f t="shared" si="0"/>
        <v>0.1161247511612475</v>
      </c>
      <c r="D14" s="21">
        <v>264</v>
      </c>
      <c r="E14" s="13">
        <f t="shared" si="0"/>
        <v>4.3795620437956204</v>
      </c>
      <c r="F14" s="21">
        <v>1062</v>
      </c>
      <c r="G14" s="13">
        <f t="shared" si="1"/>
        <v>17.617783676177837</v>
      </c>
      <c r="H14" s="21">
        <v>1833</v>
      </c>
      <c r="I14" s="13">
        <f t="shared" si="1"/>
        <v>30.408095554080955</v>
      </c>
      <c r="J14" s="21">
        <v>12</v>
      </c>
      <c r="K14" s="10">
        <f t="shared" si="2"/>
        <v>0.19907100199071004</v>
      </c>
      <c r="L14" s="21">
        <v>2747</v>
      </c>
      <c r="M14" s="13">
        <f t="shared" si="3"/>
        <v>45.570670205706705</v>
      </c>
      <c r="N14" s="21">
        <v>103</v>
      </c>
      <c r="O14" s="10">
        <f t="shared" si="4"/>
        <v>1.7086927670869274</v>
      </c>
      <c r="P14" s="21">
        <v>180</v>
      </c>
      <c r="Q14" s="17" t="s">
        <v>32</v>
      </c>
      <c r="R14" s="21">
        <v>599</v>
      </c>
      <c r="S14" s="17" t="s">
        <v>32</v>
      </c>
      <c r="T14" s="21">
        <f t="shared" si="5"/>
        <v>6807</v>
      </c>
      <c r="U14" s="24">
        <v>100</v>
      </c>
    </row>
    <row r="15" spans="1:21" s="7" customFormat="1" ht="21" customHeight="1" x14ac:dyDescent="0.3">
      <c r="A15" s="19" t="s">
        <v>20</v>
      </c>
      <c r="B15" s="21">
        <v>14</v>
      </c>
      <c r="C15" s="10">
        <f t="shared" si="0"/>
        <v>0.78081427774679313</v>
      </c>
      <c r="D15" s="21">
        <v>34</v>
      </c>
      <c r="E15" s="13">
        <f t="shared" si="0"/>
        <v>1.8962632459564976</v>
      </c>
      <c r="F15" s="21">
        <v>38</v>
      </c>
      <c r="G15" s="13">
        <f t="shared" si="1"/>
        <v>2.1193530395984381</v>
      </c>
      <c r="H15" s="21">
        <v>223</v>
      </c>
      <c r="I15" s="13">
        <f t="shared" si="1"/>
        <v>12.437255995538205</v>
      </c>
      <c r="J15" s="21">
        <v>1</v>
      </c>
      <c r="K15" s="10">
        <f t="shared" si="2"/>
        <v>5.5772448410485224E-2</v>
      </c>
      <c r="L15" s="21">
        <v>1428</v>
      </c>
      <c r="M15" s="13">
        <f t="shared" si="3"/>
        <v>79.643056330172897</v>
      </c>
      <c r="N15" s="21">
        <v>55</v>
      </c>
      <c r="O15" s="10">
        <f t="shared" si="4"/>
        <v>3.0674846625766872</v>
      </c>
      <c r="P15" s="21">
        <v>0</v>
      </c>
      <c r="Q15" s="17" t="s">
        <v>32</v>
      </c>
      <c r="R15" s="21">
        <v>308</v>
      </c>
      <c r="S15" s="17" t="s">
        <v>32</v>
      </c>
      <c r="T15" s="21">
        <f t="shared" si="5"/>
        <v>2101</v>
      </c>
      <c r="U15" s="24">
        <v>100</v>
      </c>
    </row>
    <row r="16" spans="1:21" s="7" customFormat="1" ht="21" customHeight="1" x14ac:dyDescent="0.3">
      <c r="A16" s="19" t="s">
        <v>21</v>
      </c>
      <c r="B16" s="21">
        <v>44</v>
      </c>
      <c r="C16" s="10">
        <f t="shared" si="0"/>
        <v>0.90145461995492726</v>
      </c>
      <c r="D16" s="21">
        <v>184</v>
      </c>
      <c r="E16" s="13">
        <f t="shared" si="0"/>
        <v>3.769719319811514</v>
      </c>
      <c r="F16" s="21">
        <v>385</v>
      </c>
      <c r="G16" s="13">
        <f t="shared" si="1"/>
        <v>7.8877279246056142</v>
      </c>
      <c r="H16" s="21">
        <v>662</v>
      </c>
      <c r="I16" s="13">
        <f t="shared" si="1"/>
        <v>13.56279450932186</v>
      </c>
      <c r="J16" s="21">
        <v>13</v>
      </c>
      <c r="K16" s="10">
        <f t="shared" si="2"/>
        <v>0.26633886498668308</v>
      </c>
      <c r="L16" s="21">
        <v>3455</v>
      </c>
      <c r="M16" s="13">
        <f t="shared" si="3"/>
        <v>70.784675271460756</v>
      </c>
      <c r="N16" s="21">
        <v>138</v>
      </c>
      <c r="O16" s="10">
        <f t="shared" si="4"/>
        <v>2.8272894898586354</v>
      </c>
      <c r="P16" s="21">
        <v>8</v>
      </c>
      <c r="Q16" s="17" t="s">
        <v>32</v>
      </c>
      <c r="R16" s="21">
        <v>265</v>
      </c>
      <c r="S16" s="17" t="s">
        <v>32</v>
      </c>
      <c r="T16" s="21">
        <f t="shared" si="5"/>
        <v>5154</v>
      </c>
      <c r="U16" s="24">
        <v>100</v>
      </c>
    </row>
    <row r="17" spans="1:32" s="7" customFormat="1" ht="21" customHeight="1" x14ac:dyDescent="0.3">
      <c r="A17" s="19" t="s">
        <v>22</v>
      </c>
      <c r="B17" s="21">
        <v>5</v>
      </c>
      <c r="C17" s="10">
        <f t="shared" si="0"/>
        <v>0.11412919424788862</v>
      </c>
      <c r="D17" s="21">
        <v>152</v>
      </c>
      <c r="E17" s="13">
        <f t="shared" si="0"/>
        <v>3.4695275051358139</v>
      </c>
      <c r="F17" s="21">
        <v>311</v>
      </c>
      <c r="G17" s="13">
        <f t="shared" si="1"/>
        <v>7.0988358822186708</v>
      </c>
      <c r="H17" s="21">
        <v>624</v>
      </c>
      <c r="I17" s="13">
        <f t="shared" si="1"/>
        <v>14.243323442136498</v>
      </c>
      <c r="J17" s="21">
        <v>7</v>
      </c>
      <c r="K17" s="10">
        <f t="shared" si="2"/>
        <v>0.15978087194704405</v>
      </c>
      <c r="L17" s="21">
        <v>3238</v>
      </c>
      <c r="M17" s="13">
        <f t="shared" si="3"/>
        <v>73.910066194932668</v>
      </c>
      <c r="N17" s="21">
        <v>44</v>
      </c>
      <c r="O17" s="10">
        <f t="shared" si="4"/>
        <v>1.0043369093814198</v>
      </c>
      <c r="P17" s="21">
        <v>22</v>
      </c>
      <c r="Q17" s="17" t="s">
        <v>32</v>
      </c>
      <c r="R17" s="21">
        <v>337</v>
      </c>
      <c r="S17" s="17" t="s">
        <v>32</v>
      </c>
      <c r="T17" s="21">
        <f t="shared" si="5"/>
        <v>4740</v>
      </c>
      <c r="U17" s="24">
        <v>100</v>
      </c>
    </row>
    <row r="18" spans="1:32" s="7" customFormat="1" ht="21" customHeight="1" x14ac:dyDescent="0.3">
      <c r="A18" s="5" t="s">
        <v>27</v>
      </c>
      <c r="B18" s="22">
        <v>6</v>
      </c>
      <c r="C18" s="15">
        <f t="shared" si="0"/>
        <v>0.27173913043478259</v>
      </c>
      <c r="D18" s="22">
        <v>47</v>
      </c>
      <c r="E18" s="8">
        <f t="shared" si="0"/>
        <v>2.1286231884057973</v>
      </c>
      <c r="F18" s="22">
        <v>323</v>
      </c>
      <c r="G18" s="8">
        <f t="shared" si="1"/>
        <v>14.628623188405799</v>
      </c>
      <c r="H18" s="22">
        <v>188</v>
      </c>
      <c r="I18" s="8">
        <f t="shared" si="1"/>
        <v>8.5144927536231894</v>
      </c>
      <c r="J18" s="22">
        <v>6</v>
      </c>
      <c r="K18" s="15">
        <f t="shared" si="2"/>
        <v>0.27173913043478259</v>
      </c>
      <c r="L18" s="22">
        <v>1351</v>
      </c>
      <c r="M18" s="8">
        <f t="shared" si="3"/>
        <v>61.186594202898547</v>
      </c>
      <c r="N18" s="22">
        <v>287</v>
      </c>
      <c r="O18" s="15">
        <f t="shared" si="4"/>
        <v>12.998188405797102</v>
      </c>
      <c r="P18" s="22">
        <v>0</v>
      </c>
      <c r="Q18" s="18" t="s">
        <v>32</v>
      </c>
      <c r="R18" s="22">
        <v>287</v>
      </c>
      <c r="S18" s="18" t="s">
        <v>32</v>
      </c>
      <c r="T18" s="22">
        <f t="shared" si="5"/>
        <v>2495</v>
      </c>
      <c r="U18" s="23">
        <v>100</v>
      </c>
    </row>
    <row r="19" spans="1:32" s="7" customFormat="1" ht="21" customHeight="1" x14ac:dyDescent="0.3">
      <c r="A19" s="5" t="s">
        <v>10</v>
      </c>
      <c r="B19" s="22">
        <f>SUM(B20:B23)</f>
        <v>98</v>
      </c>
      <c r="C19" s="8">
        <f t="shared" si="0"/>
        <v>0.28372079557627167</v>
      </c>
      <c r="D19" s="22">
        <f>SUM(D20:D23)</f>
        <v>955</v>
      </c>
      <c r="E19" s="8">
        <f t="shared" si="0"/>
        <v>2.7648302017891782</v>
      </c>
      <c r="F19" s="22">
        <f>SUM(F20:F23)</f>
        <v>3439</v>
      </c>
      <c r="G19" s="8">
        <f t="shared" si="1"/>
        <v>9.9562838365999831</v>
      </c>
      <c r="H19" s="22">
        <f>SUM(H20:H23)</f>
        <v>3203</v>
      </c>
      <c r="I19" s="8">
        <f t="shared" si="1"/>
        <v>9.2730378390897776</v>
      </c>
      <c r="J19" s="22">
        <f>SUM(J20:J23)</f>
        <v>31</v>
      </c>
      <c r="K19" s="15">
        <f t="shared" si="2"/>
        <v>8.9748414927187978E-2</v>
      </c>
      <c r="L19" s="22">
        <v>0</v>
      </c>
      <c r="M19" s="8">
        <f t="shared" si="3"/>
        <v>0</v>
      </c>
      <c r="N19" s="22">
        <f>SUM(N20:N23)</f>
        <v>664</v>
      </c>
      <c r="O19" s="15">
        <f t="shared" si="4"/>
        <v>1.9223531455371878</v>
      </c>
      <c r="P19" s="22">
        <f>SUM(P20:P23)</f>
        <v>260</v>
      </c>
      <c r="Q19" s="18" t="s">
        <v>32</v>
      </c>
      <c r="R19" s="22">
        <f>SUM(R20:R23)</f>
        <v>1246</v>
      </c>
      <c r="S19" s="18" t="s">
        <v>32</v>
      </c>
      <c r="T19" s="22">
        <f>SUM(T20:T23)</f>
        <v>36047</v>
      </c>
      <c r="U19" s="23">
        <v>100</v>
      </c>
    </row>
    <row r="20" spans="1:32" s="7" customFormat="1" ht="21" customHeight="1" x14ac:dyDescent="0.3">
      <c r="A20" s="19" t="s">
        <v>23</v>
      </c>
      <c r="B20" s="21">
        <v>25</v>
      </c>
      <c r="C20" s="9">
        <f t="shared" si="0"/>
        <v>0.20848970060878994</v>
      </c>
      <c r="D20" s="21">
        <v>376</v>
      </c>
      <c r="E20" s="12">
        <f t="shared" si="0"/>
        <v>3.1356850971562005</v>
      </c>
      <c r="F20" s="21">
        <v>1133</v>
      </c>
      <c r="G20" s="12">
        <f t="shared" si="1"/>
        <v>9.4487532315903593</v>
      </c>
      <c r="H20" s="21">
        <v>1059</v>
      </c>
      <c r="I20" s="12">
        <f t="shared" si="1"/>
        <v>8.8316237177883412</v>
      </c>
      <c r="J20" s="21">
        <v>11</v>
      </c>
      <c r="K20" s="9">
        <f t="shared" si="2"/>
        <v>9.1735468267867562E-2</v>
      </c>
      <c r="L20" s="21">
        <v>9176</v>
      </c>
      <c r="M20" s="12">
        <f t="shared" si="3"/>
        <v>76.524059711450249</v>
      </c>
      <c r="N20" s="21">
        <v>211</v>
      </c>
      <c r="O20" s="9">
        <f t="shared" si="4"/>
        <v>1.7596530731381872</v>
      </c>
      <c r="P20" s="21">
        <v>155</v>
      </c>
      <c r="Q20" s="17" t="s">
        <v>32</v>
      </c>
      <c r="R20" s="21">
        <v>375</v>
      </c>
      <c r="S20" s="17" t="s">
        <v>32</v>
      </c>
      <c r="T20" s="21">
        <f t="shared" si="5"/>
        <v>12521</v>
      </c>
      <c r="U20" s="24">
        <v>100</v>
      </c>
    </row>
    <row r="21" spans="1:32" s="7" customFormat="1" ht="21" customHeight="1" x14ac:dyDescent="0.3">
      <c r="A21" s="19" t="s">
        <v>24</v>
      </c>
      <c r="B21" s="21">
        <v>21</v>
      </c>
      <c r="C21" s="10">
        <f t="shared" si="0"/>
        <v>0.39149888143176736</v>
      </c>
      <c r="D21" s="21">
        <v>88</v>
      </c>
      <c r="E21" s="13">
        <f t="shared" si="0"/>
        <v>1.6405667412378822</v>
      </c>
      <c r="F21" s="21">
        <v>367</v>
      </c>
      <c r="G21" s="13">
        <f t="shared" si="1"/>
        <v>6.8419090231170765</v>
      </c>
      <c r="H21" s="21">
        <v>427</v>
      </c>
      <c r="I21" s="13">
        <f t="shared" si="1"/>
        <v>7.9604772557792689</v>
      </c>
      <c r="J21" s="21">
        <v>9</v>
      </c>
      <c r="K21" s="10">
        <f t="shared" si="2"/>
        <v>0.16778523489932887</v>
      </c>
      <c r="L21" s="21">
        <v>4329</v>
      </c>
      <c r="M21" s="13">
        <f t="shared" si="3"/>
        <v>80.704697986577173</v>
      </c>
      <c r="N21" s="21">
        <v>123</v>
      </c>
      <c r="O21" s="10">
        <f t="shared" si="4"/>
        <v>2.2930648769574944</v>
      </c>
      <c r="P21" s="21">
        <v>41</v>
      </c>
      <c r="Q21" s="17" t="s">
        <v>32</v>
      </c>
      <c r="R21" s="21">
        <v>181</v>
      </c>
      <c r="S21" s="17" t="s">
        <v>32</v>
      </c>
      <c r="T21" s="21">
        <f t="shared" si="5"/>
        <v>5586</v>
      </c>
      <c r="U21" s="24">
        <v>100</v>
      </c>
    </row>
    <row r="22" spans="1:32" s="7" customFormat="1" ht="21" customHeight="1" x14ac:dyDescent="0.3">
      <c r="A22" s="19" t="s">
        <v>25</v>
      </c>
      <c r="B22" s="21">
        <v>27</v>
      </c>
      <c r="C22" s="10">
        <f t="shared" si="0"/>
        <v>0.24757014487438106</v>
      </c>
      <c r="D22" s="21">
        <v>278</v>
      </c>
      <c r="E22" s="13">
        <f t="shared" si="0"/>
        <v>2.5490555657436276</v>
      </c>
      <c r="F22" s="21">
        <v>1457</v>
      </c>
      <c r="G22" s="13">
        <f t="shared" ref="G22:I24" si="6">F22/($T22-$P22-$R22)*100</f>
        <v>13.359618558591603</v>
      </c>
      <c r="H22" s="21">
        <v>996</v>
      </c>
      <c r="I22" s="13">
        <f t="shared" si="6"/>
        <v>9.1325875664771683</v>
      </c>
      <c r="J22" s="21">
        <v>5</v>
      </c>
      <c r="K22" s="10">
        <f t="shared" si="2"/>
        <v>4.5846323124885381E-2</v>
      </c>
      <c r="L22" s="21">
        <v>7925</v>
      </c>
      <c r="M22" s="13">
        <f t="shared" si="3"/>
        <v>72.666422152943326</v>
      </c>
      <c r="N22" s="21">
        <v>218</v>
      </c>
      <c r="O22" s="10">
        <f t="shared" si="4"/>
        <v>1.9988996882450027</v>
      </c>
      <c r="P22" s="21">
        <v>56</v>
      </c>
      <c r="Q22" s="17" t="s">
        <v>32</v>
      </c>
      <c r="R22" s="21">
        <v>571</v>
      </c>
      <c r="S22" s="17" t="s">
        <v>32</v>
      </c>
      <c r="T22" s="21">
        <f t="shared" si="5"/>
        <v>11533</v>
      </c>
      <c r="U22" s="24">
        <v>100</v>
      </c>
    </row>
    <row r="23" spans="1:32" s="7" customFormat="1" ht="21" customHeight="1" x14ac:dyDescent="0.3">
      <c r="A23" s="19" t="s">
        <v>26</v>
      </c>
      <c r="B23" s="21">
        <v>25</v>
      </c>
      <c r="C23" s="11">
        <f t="shared" si="0"/>
        <v>0.39808917197452232</v>
      </c>
      <c r="D23" s="21">
        <v>213</v>
      </c>
      <c r="E23" s="14">
        <f t="shared" si="0"/>
        <v>3.3917197452229297</v>
      </c>
      <c r="F23" s="21">
        <v>482</v>
      </c>
      <c r="G23" s="14">
        <f t="shared" si="6"/>
        <v>7.6751592356687892</v>
      </c>
      <c r="H23" s="21">
        <v>721</v>
      </c>
      <c r="I23" s="14">
        <f t="shared" si="6"/>
        <v>11.480891719745223</v>
      </c>
      <c r="J23" s="21">
        <v>6</v>
      </c>
      <c r="K23" s="11">
        <f t="shared" si="2"/>
        <v>9.5541401273885357E-2</v>
      </c>
      <c r="L23" s="21">
        <v>4721</v>
      </c>
      <c r="M23" s="14">
        <f t="shared" si="3"/>
        <v>75.175159235668787</v>
      </c>
      <c r="N23" s="21">
        <v>112</v>
      </c>
      <c r="O23" s="11">
        <f t="shared" si="4"/>
        <v>1.7834394904458599</v>
      </c>
      <c r="P23" s="21">
        <v>8</v>
      </c>
      <c r="Q23" s="17" t="s">
        <v>32</v>
      </c>
      <c r="R23" s="21">
        <v>119</v>
      </c>
      <c r="S23" s="17" t="s">
        <v>32</v>
      </c>
      <c r="T23" s="21">
        <f t="shared" si="5"/>
        <v>6407</v>
      </c>
      <c r="U23" s="24">
        <v>100</v>
      </c>
    </row>
    <row r="24" spans="1:32" s="7" customFormat="1" ht="21" customHeight="1" x14ac:dyDescent="0.25">
      <c r="A24" s="5" t="s">
        <v>8</v>
      </c>
      <c r="B24" s="22">
        <f>SUM(B5+B18+B19)</f>
        <v>247</v>
      </c>
      <c r="C24" s="8">
        <f t="shared" si="0"/>
        <v>0.27520891364902506</v>
      </c>
      <c r="D24" s="22">
        <f>SUM(D5+D18+D19)</f>
        <v>2775</v>
      </c>
      <c r="E24" s="8">
        <f t="shared" si="0"/>
        <v>3.0919220055710306</v>
      </c>
      <c r="F24" s="22">
        <f>SUM(F5+F18+F19)</f>
        <v>12410</v>
      </c>
      <c r="G24" s="8">
        <f t="shared" si="6"/>
        <v>13.827298050139275</v>
      </c>
      <c r="H24" s="22">
        <f>SUM(H5+H18+H19)</f>
        <v>13933</v>
      </c>
      <c r="I24" s="8">
        <f t="shared" si="6"/>
        <v>15.524233983286909</v>
      </c>
      <c r="J24" s="22">
        <f>SUM(J5+J18+J19)</f>
        <v>120</v>
      </c>
      <c r="K24" s="15">
        <f t="shared" si="2"/>
        <v>0.13370473537604458</v>
      </c>
      <c r="L24" s="22">
        <f>SUM(L5+L18+L19)</f>
        <v>32104</v>
      </c>
      <c r="M24" s="8">
        <f t="shared" si="3"/>
        <v>35.77047353760446</v>
      </c>
      <c r="N24" s="22">
        <f>SUM(N5+N18+N19)</f>
        <v>2010</v>
      </c>
      <c r="O24" s="15">
        <f t="shared" si="4"/>
        <v>2.2395543175487465</v>
      </c>
      <c r="P24" s="22">
        <f>SUM(P5+P18+P19)</f>
        <v>609</v>
      </c>
      <c r="Q24" s="18" t="s">
        <v>32</v>
      </c>
      <c r="R24" s="22">
        <f>SUM(R5+R18+R19)</f>
        <v>5857</v>
      </c>
      <c r="S24" s="18" t="s">
        <v>32</v>
      </c>
      <c r="T24" s="22">
        <f>SUM(T5+T18+T19)</f>
        <v>96216</v>
      </c>
      <c r="U24" s="23">
        <v>100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x14ac:dyDescent="0.25">
      <c r="A25" s="20" t="s">
        <v>40</v>
      </c>
    </row>
    <row r="26" spans="1:32" ht="27.75" customHeight="1" x14ac:dyDescent="0.25">
      <c r="A26" s="33" t="s">
        <v>34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32" x14ac:dyDescent="0.25">
      <c r="A27" s="34" t="s">
        <v>38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32" x14ac:dyDescent="0.25">
      <c r="A28" s="34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</sheetData>
  <mergeCells count="14">
    <mergeCell ref="T3:U3"/>
    <mergeCell ref="A26:U26"/>
    <mergeCell ref="A27:U27"/>
    <mergeCell ref="A28:U28"/>
    <mergeCell ref="A1:T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  <pageSetup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workbookViewId="0">
      <selection sqref="A1:T1"/>
    </sheetView>
  </sheetViews>
  <sheetFormatPr defaultColWidth="9.109375" defaultRowHeight="13.2" x14ac:dyDescent="0.25"/>
  <cols>
    <col min="1" max="1" width="28.5546875" style="20" customWidth="1"/>
    <col min="2" max="2" width="6.33203125" style="20" customWidth="1"/>
    <col min="3" max="3" width="7.21875" style="20" bestFit="1" customWidth="1"/>
    <col min="4" max="4" width="6.88671875" style="20" bestFit="1" customWidth="1"/>
    <col min="5" max="5" width="7.21875" style="20" bestFit="1" customWidth="1"/>
    <col min="6" max="6" width="7.88671875" style="20" bestFit="1" customWidth="1"/>
    <col min="7" max="7" width="7.21875" style="20" bestFit="1" customWidth="1"/>
    <col min="8" max="8" width="7.88671875" style="20" bestFit="1" customWidth="1"/>
    <col min="9" max="9" width="7.21875" style="20" bestFit="1" customWidth="1"/>
    <col min="10" max="10" width="6.33203125" style="20" customWidth="1"/>
    <col min="11" max="11" width="7.21875" style="20" bestFit="1" customWidth="1"/>
    <col min="12" max="12" width="7.88671875" style="20" bestFit="1" customWidth="1"/>
    <col min="13" max="13" width="7.77734375" style="20" bestFit="1" customWidth="1"/>
    <col min="14" max="14" width="6.88671875" style="20" bestFit="1" customWidth="1"/>
    <col min="15" max="15" width="7.21875" style="20" bestFit="1" customWidth="1"/>
    <col min="16" max="16" width="6.33203125" style="20" customWidth="1"/>
    <col min="17" max="17" width="5.5546875" style="20" customWidth="1"/>
    <col min="18" max="18" width="6.88671875" style="20" bestFit="1" customWidth="1"/>
    <col min="19" max="19" width="5.5546875" style="20" customWidth="1"/>
    <col min="20" max="20" width="7.88671875" style="20" bestFit="1" customWidth="1"/>
    <col min="21" max="21" width="5.5546875" style="20" customWidth="1"/>
    <col min="22" max="16384" width="9.109375" style="20"/>
  </cols>
  <sheetData>
    <row r="1" spans="1:21" ht="15.6" x14ac:dyDescent="0.3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x14ac:dyDescent="0.25">
      <c r="A2" s="20" t="s">
        <v>33</v>
      </c>
    </row>
    <row r="3" spans="1:21" ht="51.75" customHeight="1" x14ac:dyDescent="0.25">
      <c r="A3" s="1" t="s">
        <v>29</v>
      </c>
      <c r="B3" s="31" t="s">
        <v>0</v>
      </c>
      <c r="C3" s="32"/>
      <c r="D3" s="31" t="s">
        <v>1</v>
      </c>
      <c r="E3" s="37"/>
      <c r="F3" s="32" t="s">
        <v>2</v>
      </c>
      <c r="G3" s="32"/>
      <c r="H3" s="31" t="s">
        <v>3</v>
      </c>
      <c r="I3" s="37"/>
      <c r="J3" s="32" t="s">
        <v>4</v>
      </c>
      <c r="K3" s="32"/>
      <c r="L3" s="31" t="s">
        <v>5</v>
      </c>
      <c r="M3" s="37"/>
      <c r="N3" s="32" t="s">
        <v>6</v>
      </c>
      <c r="O3" s="32"/>
      <c r="P3" s="31" t="s">
        <v>7</v>
      </c>
      <c r="Q3" s="37"/>
      <c r="R3" s="32" t="s">
        <v>28</v>
      </c>
      <c r="S3" s="32"/>
      <c r="T3" s="31" t="s">
        <v>8</v>
      </c>
      <c r="U3" s="32"/>
    </row>
    <row r="4" spans="1:21" x14ac:dyDescent="0.25">
      <c r="A4" s="1"/>
      <c r="B4" s="2" t="s">
        <v>30</v>
      </c>
      <c r="C4" s="3" t="s">
        <v>31</v>
      </c>
      <c r="D4" s="2" t="s">
        <v>30</v>
      </c>
      <c r="E4" s="3" t="s">
        <v>31</v>
      </c>
      <c r="F4" s="2" t="s">
        <v>30</v>
      </c>
      <c r="G4" s="4" t="s">
        <v>31</v>
      </c>
      <c r="H4" s="2" t="s">
        <v>30</v>
      </c>
      <c r="I4" s="3" t="s">
        <v>31</v>
      </c>
      <c r="J4" s="2" t="s">
        <v>30</v>
      </c>
      <c r="K4" s="4" t="s">
        <v>31</v>
      </c>
      <c r="L4" s="2" t="s">
        <v>30</v>
      </c>
      <c r="M4" s="3" t="s">
        <v>31</v>
      </c>
      <c r="N4" s="2" t="s">
        <v>30</v>
      </c>
      <c r="O4" s="4" t="s">
        <v>31</v>
      </c>
      <c r="P4" s="2" t="s">
        <v>30</v>
      </c>
      <c r="Q4" s="4" t="s">
        <v>31</v>
      </c>
      <c r="R4" s="3" t="s">
        <v>30</v>
      </c>
      <c r="S4" s="3" t="s">
        <v>31</v>
      </c>
      <c r="T4" s="2" t="s">
        <v>30</v>
      </c>
      <c r="U4" s="3" t="s">
        <v>31</v>
      </c>
    </row>
    <row r="5" spans="1:21" s="7" customFormat="1" ht="21" customHeight="1" x14ac:dyDescent="0.3">
      <c r="A5" s="5" t="s">
        <v>9</v>
      </c>
      <c r="B5" s="6">
        <f>SUM(B6:B17)</f>
        <v>127</v>
      </c>
      <c r="C5" s="8">
        <f>B5/($T5-$P5-$R5)*100</f>
        <v>0.24197389730399163</v>
      </c>
      <c r="D5" s="6">
        <f>SUM(D6:D17)</f>
        <v>1727</v>
      </c>
      <c r="E5" s="8">
        <f>D5/($T5-$P5-$R5)*100</f>
        <v>3.2904639420786892</v>
      </c>
      <c r="F5" s="6">
        <f>SUM(F6:F17)</f>
        <v>8537</v>
      </c>
      <c r="G5" s="8">
        <f>F5/($T5-$P5-$R5)*100</f>
        <v>16.265599695150996</v>
      </c>
      <c r="H5" s="6">
        <f>SUM(H6:H17)</f>
        <v>9815</v>
      </c>
      <c r="I5" s="8">
        <f>H5/($T5-$P5-$R5)*100</f>
        <v>18.700581118414785</v>
      </c>
      <c r="J5" s="6">
        <f>SUM(J6:J17)</f>
        <v>68</v>
      </c>
      <c r="K5" s="15">
        <f>J5/($T5-$P5-$R5)*100</f>
        <v>0.12956082690292464</v>
      </c>
      <c r="L5" s="6">
        <f>SUM(L6:L17)</f>
        <v>31005</v>
      </c>
      <c r="M5" s="8">
        <f>L5/($T5-$P5-$R5)*100</f>
        <v>59.074021148899682</v>
      </c>
      <c r="N5" s="6">
        <f>SUM(N6:N17)</f>
        <v>1206</v>
      </c>
      <c r="O5" s="15">
        <f>N5/($T5-$P5-$R5)*100</f>
        <v>2.297799371248928</v>
      </c>
      <c r="P5" s="6">
        <f>SUM(P6:P17)</f>
        <v>491</v>
      </c>
      <c r="Q5" s="16" t="s">
        <v>32</v>
      </c>
      <c r="R5" s="6">
        <f>SUM(R6:R17)</f>
        <v>5277</v>
      </c>
      <c r="S5" s="18" t="s">
        <v>32</v>
      </c>
      <c r="T5" s="6">
        <f>SUM(T6:T17)</f>
        <v>58253</v>
      </c>
      <c r="U5" s="23">
        <v>100</v>
      </c>
    </row>
    <row r="6" spans="1:21" s="7" customFormat="1" ht="21" customHeight="1" x14ac:dyDescent="0.3">
      <c r="A6" s="19" t="s">
        <v>11</v>
      </c>
      <c r="B6" s="21">
        <v>3</v>
      </c>
      <c r="C6" s="9">
        <f t="shared" ref="C6:E24" si="0">B6/($T6-$P6-$R6)*100</f>
        <v>0.17152658662092624</v>
      </c>
      <c r="D6" s="21">
        <v>54</v>
      </c>
      <c r="E6" s="12">
        <f t="shared" si="0"/>
        <v>3.0874785591766725</v>
      </c>
      <c r="F6" s="21">
        <v>132</v>
      </c>
      <c r="G6" s="12">
        <f t="shared" ref="G6:I21" si="1">F6/($T6-$P6-$R6)*100</f>
        <v>7.5471698113207548</v>
      </c>
      <c r="H6" s="21">
        <v>114</v>
      </c>
      <c r="I6" s="12">
        <f t="shared" si="1"/>
        <v>6.5180102915951972</v>
      </c>
      <c r="J6" s="21">
        <v>0</v>
      </c>
      <c r="K6" s="9">
        <f t="shared" ref="K6:K24" si="2">J6/($T6-$P6-$R6)*100</f>
        <v>0</v>
      </c>
      <c r="L6" s="21">
        <v>1425</v>
      </c>
      <c r="M6" s="12">
        <f t="shared" ref="M6:M24" si="3">L6/($T6-$P6-$R6)*100</f>
        <v>81.475128644939971</v>
      </c>
      <c r="N6" s="21">
        <v>21</v>
      </c>
      <c r="O6" s="9">
        <f t="shared" ref="O6:O24" si="4">N6/($T6-$P6-$R6)*100</f>
        <v>1.2006861063464835</v>
      </c>
      <c r="P6" s="21">
        <v>2</v>
      </c>
      <c r="Q6" s="17" t="s">
        <v>32</v>
      </c>
      <c r="R6" s="21">
        <v>85</v>
      </c>
      <c r="S6" s="17" t="s">
        <v>32</v>
      </c>
      <c r="T6" s="21">
        <f>SUM(B6+D6+F6+H6+J6+L6+N6+P6+R6)</f>
        <v>1836</v>
      </c>
      <c r="U6" s="24">
        <v>100</v>
      </c>
    </row>
    <row r="7" spans="1:21" s="7" customFormat="1" ht="21" customHeight="1" x14ac:dyDescent="0.3">
      <c r="A7" s="19" t="s">
        <v>12</v>
      </c>
      <c r="B7" s="21">
        <v>10</v>
      </c>
      <c r="C7" s="10">
        <f t="shared" si="0"/>
        <v>0.25432349949135302</v>
      </c>
      <c r="D7" s="21">
        <v>154</v>
      </c>
      <c r="E7" s="13">
        <f t="shared" si="0"/>
        <v>3.9165818921668363</v>
      </c>
      <c r="F7" s="21">
        <v>1547</v>
      </c>
      <c r="G7" s="13">
        <f t="shared" si="1"/>
        <v>39.343845371312305</v>
      </c>
      <c r="H7" s="21">
        <v>1250</v>
      </c>
      <c r="I7" s="13">
        <f t="shared" si="1"/>
        <v>31.790437436419129</v>
      </c>
      <c r="J7" s="21">
        <v>0</v>
      </c>
      <c r="K7" s="10">
        <f t="shared" si="2"/>
        <v>0</v>
      </c>
      <c r="L7" s="21">
        <v>971</v>
      </c>
      <c r="M7" s="13">
        <f t="shared" si="3"/>
        <v>24.694811800610374</v>
      </c>
      <c r="N7" s="21">
        <v>0</v>
      </c>
      <c r="O7" s="10">
        <f t="shared" si="4"/>
        <v>0</v>
      </c>
      <c r="P7" s="21">
        <v>26</v>
      </c>
      <c r="Q7" s="17" t="s">
        <v>32</v>
      </c>
      <c r="R7" s="21">
        <v>560</v>
      </c>
      <c r="S7" s="17" t="s">
        <v>32</v>
      </c>
      <c r="T7" s="21">
        <f t="shared" ref="T7:T23" si="5">SUM(B7+D7+F7+H7+J7+L7+N7+P7+R7)</f>
        <v>4518</v>
      </c>
      <c r="U7" s="24">
        <v>100</v>
      </c>
    </row>
    <row r="8" spans="1:21" s="7" customFormat="1" ht="21" customHeight="1" x14ac:dyDescent="0.3">
      <c r="A8" s="19" t="s">
        <v>13</v>
      </c>
      <c r="B8" s="21">
        <v>15</v>
      </c>
      <c r="C8" s="10">
        <f t="shared" si="0"/>
        <v>0.23503603885929175</v>
      </c>
      <c r="D8" s="21">
        <v>240</v>
      </c>
      <c r="E8" s="13">
        <f t="shared" si="0"/>
        <v>3.760576621748668</v>
      </c>
      <c r="F8" s="21">
        <v>1554</v>
      </c>
      <c r="G8" s="13">
        <f t="shared" si="1"/>
        <v>24.349733625822626</v>
      </c>
      <c r="H8" s="21">
        <v>1180</v>
      </c>
      <c r="I8" s="13">
        <f t="shared" si="1"/>
        <v>18.489501723597616</v>
      </c>
      <c r="J8" s="21">
        <v>8</v>
      </c>
      <c r="K8" s="10">
        <f t="shared" si="2"/>
        <v>0.12535255405828893</v>
      </c>
      <c r="L8" s="21">
        <v>3214</v>
      </c>
      <c r="M8" s="13">
        <f t="shared" si="3"/>
        <v>50.36038859291758</v>
      </c>
      <c r="N8" s="21">
        <v>171</v>
      </c>
      <c r="O8" s="10">
        <f t="shared" si="4"/>
        <v>2.6794108429959258</v>
      </c>
      <c r="P8" s="21">
        <v>107</v>
      </c>
      <c r="Q8" s="17" t="s">
        <v>32</v>
      </c>
      <c r="R8" s="21">
        <v>839</v>
      </c>
      <c r="S8" s="17" t="s">
        <v>32</v>
      </c>
      <c r="T8" s="21">
        <f t="shared" si="5"/>
        <v>7328</v>
      </c>
      <c r="U8" s="24">
        <v>100</v>
      </c>
    </row>
    <row r="9" spans="1:21" s="7" customFormat="1" ht="21" customHeight="1" x14ac:dyDescent="0.3">
      <c r="A9" s="19" t="s">
        <v>14</v>
      </c>
      <c r="B9" s="21">
        <v>11</v>
      </c>
      <c r="C9" s="10">
        <f t="shared" si="0"/>
        <v>0.19017980636237897</v>
      </c>
      <c r="D9" s="21">
        <v>176</v>
      </c>
      <c r="E9" s="13">
        <f t="shared" si="0"/>
        <v>3.0428769017980635</v>
      </c>
      <c r="F9" s="21">
        <v>1699</v>
      </c>
      <c r="G9" s="13">
        <f t="shared" si="1"/>
        <v>29.374135546334717</v>
      </c>
      <c r="H9" s="21">
        <v>1495</v>
      </c>
      <c r="I9" s="13">
        <f t="shared" si="1"/>
        <v>25.847164591977872</v>
      </c>
      <c r="J9" s="21">
        <v>5</v>
      </c>
      <c r="K9" s="10">
        <f t="shared" si="2"/>
        <v>8.6445366528354078E-2</v>
      </c>
      <c r="L9" s="21">
        <v>2321</v>
      </c>
      <c r="M9" s="13">
        <f t="shared" si="3"/>
        <v>40.127939142461969</v>
      </c>
      <c r="N9" s="21">
        <v>77</v>
      </c>
      <c r="O9" s="10">
        <f t="shared" si="4"/>
        <v>1.3312586445366528</v>
      </c>
      <c r="P9" s="21">
        <v>33</v>
      </c>
      <c r="Q9" s="17" t="s">
        <v>32</v>
      </c>
      <c r="R9" s="21">
        <v>380</v>
      </c>
      <c r="S9" s="17" t="s">
        <v>32</v>
      </c>
      <c r="T9" s="21">
        <f t="shared" si="5"/>
        <v>6197</v>
      </c>
      <c r="U9" s="24">
        <v>100</v>
      </c>
    </row>
    <row r="10" spans="1:21" s="7" customFormat="1" ht="21" customHeight="1" x14ac:dyDescent="0.3">
      <c r="A10" s="19" t="s">
        <v>15</v>
      </c>
      <c r="B10" s="21">
        <v>9</v>
      </c>
      <c r="C10" s="10">
        <f t="shared" si="0"/>
        <v>0.13163668275559456</v>
      </c>
      <c r="D10" s="21">
        <v>281</v>
      </c>
      <c r="E10" s="13">
        <f t="shared" si="0"/>
        <v>4.1099897615913417</v>
      </c>
      <c r="F10" s="21">
        <v>955</v>
      </c>
      <c r="G10" s="13">
        <f t="shared" si="1"/>
        <v>13.968114670176979</v>
      </c>
      <c r="H10" s="21">
        <v>952</v>
      </c>
      <c r="I10" s="13">
        <f t="shared" si="1"/>
        <v>13.924235775925114</v>
      </c>
      <c r="J10" s="21">
        <v>11</v>
      </c>
      <c r="K10" s="10">
        <f t="shared" si="2"/>
        <v>0.16088927892350446</v>
      </c>
      <c r="L10" s="21">
        <v>4457</v>
      </c>
      <c r="M10" s="13">
        <f t="shared" si="3"/>
        <v>65.189410560187227</v>
      </c>
      <c r="N10" s="21">
        <v>172</v>
      </c>
      <c r="O10" s="10">
        <f t="shared" si="4"/>
        <v>2.5157232704402519</v>
      </c>
      <c r="P10" s="21">
        <v>41</v>
      </c>
      <c r="Q10" s="17" t="s">
        <v>32</v>
      </c>
      <c r="R10" s="21">
        <v>662</v>
      </c>
      <c r="S10" s="17" t="s">
        <v>32</v>
      </c>
      <c r="T10" s="21">
        <f t="shared" si="5"/>
        <v>7540</v>
      </c>
      <c r="U10" s="24">
        <v>100</v>
      </c>
    </row>
    <row r="11" spans="1:21" s="7" customFormat="1" ht="21" customHeight="1" x14ac:dyDescent="0.3">
      <c r="A11" s="19" t="s">
        <v>16</v>
      </c>
      <c r="B11" s="21">
        <v>4</v>
      </c>
      <c r="C11" s="10">
        <f t="shared" si="0"/>
        <v>0.14998125234345708</v>
      </c>
      <c r="D11" s="21">
        <v>83</v>
      </c>
      <c r="E11" s="13">
        <f t="shared" si="0"/>
        <v>3.1121109861267344</v>
      </c>
      <c r="F11" s="21">
        <v>233</v>
      </c>
      <c r="G11" s="13">
        <f t="shared" si="1"/>
        <v>8.7364079490063737</v>
      </c>
      <c r="H11" s="21">
        <v>406</v>
      </c>
      <c r="I11" s="13">
        <f t="shared" si="1"/>
        <v>15.223097112860891</v>
      </c>
      <c r="J11" s="21">
        <v>4</v>
      </c>
      <c r="K11" s="10">
        <f t="shared" si="2"/>
        <v>0.14998125234345708</v>
      </c>
      <c r="L11" s="21">
        <v>1873</v>
      </c>
      <c r="M11" s="13">
        <f t="shared" si="3"/>
        <v>70.228721409823763</v>
      </c>
      <c r="N11" s="21">
        <v>64</v>
      </c>
      <c r="O11" s="10">
        <f t="shared" si="4"/>
        <v>2.3997000374953132</v>
      </c>
      <c r="P11" s="21">
        <v>4</v>
      </c>
      <c r="Q11" s="17" t="s">
        <v>32</v>
      </c>
      <c r="R11" s="21">
        <v>281</v>
      </c>
      <c r="S11" s="17" t="s">
        <v>32</v>
      </c>
      <c r="T11" s="21">
        <f t="shared" si="5"/>
        <v>2952</v>
      </c>
      <c r="U11" s="24">
        <v>100</v>
      </c>
    </row>
    <row r="12" spans="1:21" s="7" customFormat="1" ht="21" customHeight="1" x14ac:dyDescent="0.3">
      <c r="A12" s="19" t="s">
        <v>17</v>
      </c>
      <c r="B12" s="21">
        <v>11</v>
      </c>
      <c r="C12" s="10">
        <f t="shared" si="0"/>
        <v>0.16578749058025621</v>
      </c>
      <c r="D12" s="21">
        <v>166</v>
      </c>
      <c r="E12" s="13">
        <f t="shared" si="0"/>
        <v>2.5018839487565936</v>
      </c>
      <c r="F12" s="21">
        <v>589</v>
      </c>
      <c r="G12" s="13">
        <f t="shared" si="1"/>
        <v>8.8771665410700837</v>
      </c>
      <c r="H12" s="21">
        <v>1313</v>
      </c>
      <c r="I12" s="13">
        <f t="shared" si="1"/>
        <v>19.78899773926149</v>
      </c>
      <c r="J12" s="21">
        <v>4</v>
      </c>
      <c r="K12" s="10">
        <f t="shared" si="2"/>
        <v>6.0286360211002255E-2</v>
      </c>
      <c r="L12" s="21">
        <v>4305</v>
      </c>
      <c r="M12" s="13">
        <f t="shared" si="3"/>
        <v>64.883195177091181</v>
      </c>
      <c r="N12" s="21">
        <v>247</v>
      </c>
      <c r="O12" s="10">
        <f t="shared" si="4"/>
        <v>3.7226827430293894</v>
      </c>
      <c r="P12" s="21">
        <v>11</v>
      </c>
      <c r="Q12" s="17" t="s">
        <v>32</v>
      </c>
      <c r="R12" s="21">
        <v>549</v>
      </c>
      <c r="S12" s="17" t="s">
        <v>32</v>
      </c>
      <c r="T12" s="21">
        <f t="shared" si="5"/>
        <v>7195</v>
      </c>
      <c r="U12" s="24">
        <v>100</v>
      </c>
    </row>
    <row r="13" spans="1:21" s="7" customFormat="1" ht="21" customHeight="1" x14ac:dyDescent="0.3">
      <c r="A13" s="19" t="s">
        <v>18</v>
      </c>
      <c r="B13" s="21">
        <v>1</v>
      </c>
      <c r="C13" s="10">
        <f t="shared" si="0"/>
        <v>5.7306590257879653E-2</v>
      </c>
      <c r="D13" s="21">
        <v>19</v>
      </c>
      <c r="E13" s="13">
        <f t="shared" si="0"/>
        <v>1.0888252148997135</v>
      </c>
      <c r="F13" s="21">
        <v>36</v>
      </c>
      <c r="G13" s="13">
        <f t="shared" si="1"/>
        <v>2.0630372492836675</v>
      </c>
      <c r="H13" s="21">
        <v>99</v>
      </c>
      <c r="I13" s="13">
        <f t="shared" si="1"/>
        <v>5.6733524355300862</v>
      </c>
      <c r="J13" s="21">
        <v>5</v>
      </c>
      <c r="K13" s="10">
        <f t="shared" si="2"/>
        <v>0.28653295128939826</v>
      </c>
      <c r="L13" s="21">
        <v>1553</v>
      </c>
      <c r="M13" s="13">
        <f t="shared" si="3"/>
        <v>88.997134670487114</v>
      </c>
      <c r="N13" s="21">
        <v>32</v>
      </c>
      <c r="O13" s="10">
        <f t="shared" si="4"/>
        <v>1.8338108882521489</v>
      </c>
      <c r="P13" s="21">
        <v>1</v>
      </c>
      <c r="Q13" s="17" t="s">
        <v>32</v>
      </c>
      <c r="R13" s="21">
        <v>86</v>
      </c>
      <c r="S13" s="17" t="s">
        <v>32</v>
      </c>
      <c r="T13" s="21">
        <f t="shared" si="5"/>
        <v>1832</v>
      </c>
      <c r="U13" s="24">
        <v>100</v>
      </c>
    </row>
    <row r="14" spans="1:21" s="7" customFormat="1" ht="21" customHeight="1" x14ac:dyDescent="0.3">
      <c r="A14" s="19" t="s">
        <v>19</v>
      </c>
      <c r="B14" s="21">
        <v>11</v>
      </c>
      <c r="C14" s="10">
        <f t="shared" si="0"/>
        <v>0.19077349982656955</v>
      </c>
      <c r="D14" s="21">
        <v>229</v>
      </c>
      <c r="E14" s="13">
        <f t="shared" si="0"/>
        <v>3.9715574054804028</v>
      </c>
      <c r="F14" s="21">
        <v>1066</v>
      </c>
      <c r="G14" s="13">
        <f t="shared" si="1"/>
        <v>18.487686437738468</v>
      </c>
      <c r="H14" s="21">
        <v>1609</v>
      </c>
      <c r="I14" s="13">
        <f t="shared" si="1"/>
        <v>27.904960110995493</v>
      </c>
      <c r="J14" s="21">
        <v>12</v>
      </c>
      <c r="K14" s="10">
        <f t="shared" si="2"/>
        <v>0.20811654526534862</v>
      </c>
      <c r="L14" s="21">
        <v>2713</v>
      </c>
      <c r="M14" s="13">
        <f t="shared" si="3"/>
        <v>47.051682275407565</v>
      </c>
      <c r="N14" s="21">
        <v>126</v>
      </c>
      <c r="O14" s="10">
        <f t="shared" si="4"/>
        <v>2.1852237252861602</v>
      </c>
      <c r="P14" s="21">
        <v>224</v>
      </c>
      <c r="Q14" s="17" t="s">
        <v>32</v>
      </c>
      <c r="R14" s="21">
        <v>750</v>
      </c>
      <c r="S14" s="17" t="s">
        <v>32</v>
      </c>
      <c r="T14" s="21">
        <f t="shared" si="5"/>
        <v>6740</v>
      </c>
      <c r="U14" s="24">
        <v>100</v>
      </c>
    </row>
    <row r="15" spans="1:21" s="7" customFormat="1" ht="21" customHeight="1" x14ac:dyDescent="0.3">
      <c r="A15" s="19" t="s">
        <v>20</v>
      </c>
      <c r="B15" s="21">
        <v>9</v>
      </c>
      <c r="C15" s="10">
        <f t="shared" si="0"/>
        <v>0.43859649122807015</v>
      </c>
      <c r="D15" s="21">
        <v>25</v>
      </c>
      <c r="E15" s="13">
        <f t="shared" si="0"/>
        <v>1.2183235867446394</v>
      </c>
      <c r="F15" s="21">
        <v>45</v>
      </c>
      <c r="G15" s="13">
        <f t="shared" si="1"/>
        <v>2.1929824561403506</v>
      </c>
      <c r="H15" s="21">
        <v>263</v>
      </c>
      <c r="I15" s="13">
        <f t="shared" si="1"/>
        <v>12.816764132553606</v>
      </c>
      <c r="J15" s="21">
        <v>1</v>
      </c>
      <c r="K15" s="10">
        <f t="shared" si="2"/>
        <v>4.8732943469785572E-2</v>
      </c>
      <c r="L15" s="21">
        <v>1653</v>
      </c>
      <c r="M15" s="13">
        <f t="shared" si="3"/>
        <v>80.555555555555557</v>
      </c>
      <c r="N15" s="21">
        <v>56</v>
      </c>
      <c r="O15" s="10">
        <f t="shared" si="4"/>
        <v>2.7290448343079921</v>
      </c>
      <c r="P15" s="21">
        <v>0</v>
      </c>
      <c r="Q15" s="17" t="s">
        <v>32</v>
      </c>
      <c r="R15" s="21">
        <v>236</v>
      </c>
      <c r="S15" s="17" t="s">
        <v>32</v>
      </c>
      <c r="T15" s="21">
        <f t="shared" si="5"/>
        <v>2288</v>
      </c>
      <c r="U15" s="24">
        <v>100</v>
      </c>
    </row>
    <row r="16" spans="1:21" s="7" customFormat="1" ht="21" customHeight="1" x14ac:dyDescent="0.3">
      <c r="A16" s="19" t="s">
        <v>21</v>
      </c>
      <c r="B16" s="21">
        <v>37</v>
      </c>
      <c r="C16" s="10">
        <f t="shared" si="0"/>
        <v>0.77763766288356462</v>
      </c>
      <c r="D16" s="21">
        <v>164</v>
      </c>
      <c r="E16" s="13">
        <f t="shared" si="0"/>
        <v>3.4468263976460696</v>
      </c>
      <c r="F16" s="21">
        <v>375</v>
      </c>
      <c r="G16" s="13">
        <f t="shared" si="1"/>
        <v>7.881462799495587</v>
      </c>
      <c r="H16" s="21">
        <v>561</v>
      </c>
      <c r="I16" s="13">
        <f t="shared" si="1"/>
        <v>11.790668348045397</v>
      </c>
      <c r="J16" s="21">
        <v>10</v>
      </c>
      <c r="K16" s="10">
        <f t="shared" si="2"/>
        <v>0.2101723413198823</v>
      </c>
      <c r="L16" s="21">
        <v>3431</v>
      </c>
      <c r="M16" s="13">
        <f t="shared" si="3"/>
        <v>72.110130306851616</v>
      </c>
      <c r="N16" s="21">
        <v>180</v>
      </c>
      <c r="O16" s="10">
        <f t="shared" si="4"/>
        <v>3.7831021437578811</v>
      </c>
      <c r="P16" s="21">
        <v>13</v>
      </c>
      <c r="Q16" s="17" t="s">
        <v>32</v>
      </c>
      <c r="R16" s="21">
        <v>390</v>
      </c>
      <c r="S16" s="17" t="s">
        <v>32</v>
      </c>
      <c r="T16" s="21">
        <f t="shared" si="5"/>
        <v>5161</v>
      </c>
      <c r="U16" s="24">
        <v>100</v>
      </c>
    </row>
    <row r="17" spans="1:32" s="7" customFormat="1" ht="21" customHeight="1" x14ac:dyDescent="0.3">
      <c r="A17" s="19" t="s">
        <v>22</v>
      </c>
      <c r="B17" s="21">
        <v>6</v>
      </c>
      <c r="C17" s="10">
        <f t="shared" si="0"/>
        <v>0.14360938247965532</v>
      </c>
      <c r="D17" s="21">
        <v>136</v>
      </c>
      <c r="E17" s="13">
        <f t="shared" si="0"/>
        <v>3.2551460028721877</v>
      </c>
      <c r="F17" s="21">
        <v>306</v>
      </c>
      <c r="G17" s="13">
        <f t="shared" si="1"/>
        <v>7.3240785064624223</v>
      </c>
      <c r="H17" s="21">
        <v>573</v>
      </c>
      <c r="I17" s="13">
        <f t="shared" si="1"/>
        <v>13.714696026807086</v>
      </c>
      <c r="J17" s="21">
        <v>8</v>
      </c>
      <c r="K17" s="10">
        <f t="shared" si="2"/>
        <v>0.19147917663954045</v>
      </c>
      <c r="L17" s="21">
        <v>3089</v>
      </c>
      <c r="M17" s="13">
        <f t="shared" si="3"/>
        <v>73.934897079942559</v>
      </c>
      <c r="N17" s="21">
        <v>60</v>
      </c>
      <c r="O17" s="10">
        <f t="shared" si="4"/>
        <v>1.4360938247965533</v>
      </c>
      <c r="P17" s="21">
        <v>29</v>
      </c>
      <c r="Q17" s="17" t="s">
        <v>32</v>
      </c>
      <c r="R17" s="21">
        <v>459</v>
      </c>
      <c r="S17" s="17" t="s">
        <v>32</v>
      </c>
      <c r="T17" s="21">
        <f t="shared" si="5"/>
        <v>4666</v>
      </c>
      <c r="U17" s="24">
        <v>100</v>
      </c>
    </row>
    <row r="18" spans="1:32" s="7" customFormat="1" ht="21" customHeight="1" x14ac:dyDescent="0.3">
      <c r="A18" s="5" t="s">
        <v>27</v>
      </c>
      <c r="B18" s="22">
        <v>14</v>
      </c>
      <c r="C18" s="15">
        <f t="shared" si="0"/>
        <v>0.65727699530516426</v>
      </c>
      <c r="D18" s="22">
        <v>52</v>
      </c>
      <c r="E18" s="8">
        <f t="shared" si="0"/>
        <v>2.4413145539906105</v>
      </c>
      <c r="F18" s="22">
        <v>341</v>
      </c>
      <c r="G18" s="8">
        <f t="shared" si="1"/>
        <v>16.0093896713615</v>
      </c>
      <c r="H18" s="22">
        <v>226</v>
      </c>
      <c r="I18" s="8">
        <f t="shared" si="1"/>
        <v>10.610328638497652</v>
      </c>
      <c r="J18" s="22">
        <v>5</v>
      </c>
      <c r="K18" s="15">
        <f t="shared" si="2"/>
        <v>0.23474178403755869</v>
      </c>
      <c r="L18" s="22">
        <v>1476</v>
      </c>
      <c r="M18" s="8">
        <f t="shared" si="3"/>
        <v>69.295774647887328</v>
      </c>
      <c r="N18" s="22">
        <v>16</v>
      </c>
      <c r="O18" s="15">
        <f t="shared" si="4"/>
        <v>0.75117370892018775</v>
      </c>
      <c r="P18" s="22">
        <v>2</v>
      </c>
      <c r="Q18" s="18" t="s">
        <v>32</v>
      </c>
      <c r="R18" s="22">
        <v>146</v>
      </c>
      <c r="S18" s="18" t="s">
        <v>32</v>
      </c>
      <c r="T18" s="22">
        <f t="shared" si="5"/>
        <v>2278</v>
      </c>
      <c r="U18" s="23">
        <v>100</v>
      </c>
    </row>
    <row r="19" spans="1:32" s="7" customFormat="1" ht="21" customHeight="1" x14ac:dyDescent="0.3">
      <c r="A19" s="5" t="s">
        <v>10</v>
      </c>
      <c r="B19" s="22">
        <f>SUM(B20:B23)</f>
        <v>90</v>
      </c>
      <c r="C19" s="8">
        <f t="shared" si="0"/>
        <v>0.26426285345156647</v>
      </c>
      <c r="D19" s="22">
        <f>SUM(D20:D23)</f>
        <v>912</v>
      </c>
      <c r="E19" s="8">
        <f t="shared" si="0"/>
        <v>2.6778635816425407</v>
      </c>
      <c r="F19" s="22">
        <f>SUM(F20:F23)</f>
        <v>3166</v>
      </c>
      <c r="G19" s="8">
        <f t="shared" si="1"/>
        <v>9.2961799336406603</v>
      </c>
      <c r="H19" s="22">
        <f>SUM(H20:H23)</f>
        <v>2635</v>
      </c>
      <c r="I19" s="8">
        <f t="shared" si="1"/>
        <v>7.7370290982764187</v>
      </c>
      <c r="J19" s="22">
        <f>SUM(J20:J23)</f>
        <v>39</v>
      </c>
      <c r="K19" s="15">
        <f t="shared" si="2"/>
        <v>0.11451390316234548</v>
      </c>
      <c r="L19" s="22">
        <f>SUM(L20:L23)</f>
        <v>26363</v>
      </c>
      <c r="M19" s="8">
        <f t="shared" si="3"/>
        <v>77.408462283818295</v>
      </c>
      <c r="N19" s="22">
        <f>SUM(N20:N23)</f>
        <v>852</v>
      </c>
      <c r="O19" s="15">
        <f t="shared" si="4"/>
        <v>2.5016883460081631</v>
      </c>
      <c r="P19" s="22">
        <f>SUM(P20:P23)</f>
        <v>323</v>
      </c>
      <c r="Q19" s="18" t="s">
        <v>32</v>
      </c>
      <c r="R19" s="22">
        <f>SUM(R20:R23)</f>
        <v>2249</v>
      </c>
      <c r="S19" s="18" t="s">
        <v>32</v>
      </c>
      <c r="T19" s="22">
        <f>SUM(T20:T23)</f>
        <v>36629</v>
      </c>
      <c r="U19" s="23">
        <v>100</v>
      </c>
    </row>
    <row r="20" spans="1:32" s="7" customFormat="1" ht="21" customHeight="1" x14ac:dyDescent="0.3">
      <c r="A20" s="19" t="s">
        <v>23</v>
      </c>
      <c r="B20" s="21">
        <v>21</v>
      </c>
      <c r="C20" s="9">
        <f t="shared" si="0"/>
        <v>0.17488341105929381</v>
      </c>
      <c r="D20" s="21">
        <v>366</v>
      </c>
      <c r="E20" s="12">
        <f t="shared" si="0"/>
        <v>3.0479680213191207</v>
      </c>
      <c r="F20" s="21">
        <v>1051</v>
      </c>
      <c r="G20" s="12">
        <f t="shared" si="1"/>
        <v>8.752498334443704</v>
      </c>
      <c r="H20" s="21">
        <v>965</v>
      </c>
      <c r="I20" s="12">
        <f t="shared" si="1"/>
        <v>8.0363091272485008</v>
      </c>
      <c r="J20" s="21">
        <v>15</v>
      </c>
      <c r="K20" s="9">
        <f t="shared" si="2"/>
        <v>0.12491672218520986</v>
      </c>
      <c r="L20" s="21">
        <v>9387</v>
      </c>
      <c r="M20" s="12">
        <f t="shared" si="3"/>
        <v>78.172884743504341</v>
      </c>
      <c r="N20" s="21">
        <v>203</v>
      </c>
      <c r="O20" s="9">
        <f t="shared" si="4"/>
        <v>1.6905396402398403</v>
      </c>
      <c r="P20" s="21">
        <v>172</v>
      </c>
      <c r="Q20" s="17" t="s">
        <v>32</v>
      </c>
      <c r="R20" s="21">
        <v>297</v>
      </c>
      <c r="S20" s="17" t="s">
        <v>32</v>
      </c>
      <c r="T20" s="21">
        <f t="shared" si="5"/>
        <v>12477</v>
      </c>
      <c r="U20" s="24">
        <v>100</v>
      </c>
    </row>
    <row r="21" spans="1:32" s="7" customFormat="1" ht="21" customHeight="1" x14ac:dyDescent="0.3">
      <c r="A21" s="19" t="s">
        <v>24</v>
      </c>
      <c r="B21" s="21">
        <v>23</v>
      </c>
      <c r="C21" s="10">
        <f t="shared" si="0"/>
        <v>0.42287185144328004</v>
      </c>
      <c r="D21" s="21">
        <v>99</v>
      </c>
      <c r="E21" s="13">
        <f t="shared" si="0"/>
        <v>1.8201875344732488</v>
      </c>
      <c r="F21" s="21">
        <v>362</v>
      </c>
      <c r="G21" s="13">
        <f t="shared" si="1"/>
        <v>6.6556352270637982</v>
      </c>
      <c r="H21" s="21">
        <v>406</v>
      </c>
      <c r="I21" s="13">
        <f t="shared" si="1"/>
        <v>7.4646074646074645</v>
      </c>
      <c r="J21" s="21">
        <v>11</v>
      </c>
      <c r="K21" s="10">
        <f t="shared" si="2"/>
        <v>0.20224305938591652</v>
      </c>
      <c r="L21" s="21">
        <v>4432</v>
      </c>
      <c r="M21" s="13">
        <f t="shared" si="3"/>
        <v>81.485567199852909</v>
      </c>
      <c r="N21" s="21">
        <v>106</v>
      </c>
      <c r="O21" s="10">
        <f t="shared" si="4"/>
        <v>1.9488876631733776</v>
      </c>
      <c r="P21" s="21">
        <v>56</v>
      </c>
      <c r="Q21" s="17" t="s">
        <v>32</v>
      </c>
      <c r="R21" s="21">
        <v>111</v>
      </c>
      <c r="S21" s="17" t="s">
        <v>32</v>
      </c>
      <c r="T21" s="21">
        <f t="shared" si="5"/>
        <v>5606</v>
      </c>
      <c r="U21" s="24">
        <v>100</v>
      </c>
    </row>
    <row r="22" spans="1:32" s="7" customFormat="1" ht="21" customHeight="1" x14ac:dyDescent="0.3">
      <c r="A22" s="19" t="s">
        <v>25</v>
      </c>
      <c r="B22" s="21">
        <v>29</v>
      </c>
      <c r="C22" s="10">
        <f t="shared" si="0"/>
        <v>0.25217391304347825</v>
      </c>
      <c r="D22" s="21">
        <v>294</v>
      </c>
      <c r="E22" s="13">
        <f t="shared" si="0"/>
        <v>2.5565217391304347</v>
      </c>
      <c r="F22" s="21">
        <v>1414</v>
      </c>
      <c r="G22" s="13">
        <f t="shared" ref="G22:I24" si="6">F22/($T22-$P22-$R22)*100</f>
        <v>12.295652173913044</v>
      </c>
      <c r="H22" s="21">
        <v>929</v>
      </c>
      <c r="I22" s="13">
        <f t="shared" si="6"/>
        <v>8.0782608695652183</v>
      </c>
      <c r="J22" s="21">
        <v>8</v>
      </c>
      <c r="K22" s="10">
        <f t="shared" si="2"/>
        <v>6.9565217391304349E-2</v>
      </c>
      <c r="L22" s="21">
        <v>8625</v>
      </c>
      <c r="M22" s="13">
        <f t="shared" si="3"/>
        <v>75</v>
      </c>
      <c r="N22" s="21">
        <v>201</v>
      </c>
      <c r="O22" s="10">
        <f t="shared" si="4"/>
        <v>1.7478260869565216</v>
      </c>
      <c r="P22" s="21">
        <v>80</v>
      </c>
      <c r="Q22" s="17" t="s">
        <v>32</v>
      </c>
      <c r="R22" s="21">
        <v>384</v>
      </c>
      <c r="S22" s="17" t="s">
        <v>32</v>
      </c>
      <c r="T22" s="21">
        <f t="shared" si="5"/>
        <v>11964</v>
      </c>
      <c r="U22" s="24">
        <v>100</v>
      </c>
    </row>
    <row r="23" spans="1:32" s="7" customFormat="1" ht="21" customHeight="1" x14ac:dyDescent="0.3">
      <c r="A23" s="19" t="s">
        <v>26</v>
      </c>
      <c r="B23" s="21">
        <v>17</v>
      </c>
      <c r="C23" s="11">
        <f t="shared" si="0"/>
        <v>0.33268101761252444</v>
      </c>
      <c r="D23" s="21">
        <v>153</v>
      </c>
      <c r="E23" s="14">
        <f t="shared" si="0"/>
        <v>2.9941291585127203</v>
      </c>
      <c r="F23" s="21">
        <v>339</v>
      </c>
      <c r="G23" s="14">
        <f t="shared" si="6"/>
        <v>6.6340508806262228</v>
      </c>
      <c r="H23" s="21">
        <v>335</v>
      </c>
      <c r="I23" s="14">
        <f t="shared" si="6"/>
        <v>6.5557729941291578</v>
      </c>
      <c r="J23" s="21">
        <v>5</v>
      </c>
      <c r="K23" s="11">
        <f t="shared" si="2"/>
        <v>9.7847358121330719E-2</v>
      </c>
      <c r="L23" s="21">
        <v>3919</v>
      </c>
      <c r="M23" s="14">
        <f t="shared" si="3"/>
        <v>76.69275929549903</v>
      </c>
      <c r="N23" s="21">
        <v>342</v>
      </c>
      <c r="O23" s="11">
        <f t="shared" si="4"/>
        <v>6.6927592954990223</v>
      </c>
      <c r="P23" s="21">
        <v>15</v>
      </c>
      <c r="Q23" s="17" t="s">
        <v>32</v>
      </c>
      <c r="R23" s="21">
        <v>1457</v>
      </c>
      <c r="S23" s="17" t="s">
        <v>32</v>
      </c>
      <c r="T23" s="21">
        <f t="shared" si="5"/>
        <v>6582</v>
      </c>
      <c r="U23" s="24">
        <v>100</v>
      </c>
    </row>
    <row r="24" spans="1:32" s="7" customFormat="1" ht="21" customHeight="1" x14ac:dyDescent="0.25">
      <c r="A24" s="5" t="s">
        <v>8</v>
      </c>
      <c r="B24" s="22">
        <f>SUM(B5+B18+B19)</f>
        <v>231</v>
      </c>
      <c r="C24" s="8">
        <f t="shared" si="0"/>
        <v>0.2605106459761819</v>
      </c>
      <c r="D24" s="22">
        <f>SUM(D5+D18+D19)</f>
        <v>2691</v>
      </c>
      <c r="E24" s="8">
        <f t="shared" si="0"/>
        <v>3.0347798628653915</v>
      </c>
      <c r="F24" s="22">
        <f>SUM(F5+F18+F19)</f>
        <v>12044</v>
      </c>
      <c r="G24" s="8">
        <f t="shared" si="6"/>
        <v>13.582641645615301</v>
      </c>
      <c r="H24" s="22">
        <f>SUM(H5+H18+H19)</f>
        <v>12676</v>
      </c>
      <c r="I24" s="8">
        <f t="shared" si="6"/>
        <v>14.295380728978706</v>
      </c>
      <c r="J24" s="22">
        <f>SUM(J5+J18+J19)</f>
        <v>112</v>
      </c>
      <c r="K24" s="15">
        <f t="shared" si="2"/>
        <v>0.12630819198845183</v>
      </c>
      <c r="L24" s="22">
        <f>SUM(L5+L18+L19)</f>
        <v>58844</v>
      </c>
      <c r="M24" s="8">
        <f t="shared" si="3"/>
        <v>66.361421869361237</v>
      </c>
      <c r="N24" s="22">
        <f>SUM(N5+N18+N19)</f>
        <v>2074</v>
      </c>
      <c r="O24" s="15">
        <f t="shared" si="4"/>
        <v>2.3389570552147241</v>
      </c>
      <c r="P24" s="22">
        <f>SUM(P5+P18+P19)</f>
        <v>816</v>
      </c>
      <c r="Q24" s="18" t="s">
        <v>32</v>
      </c>
      <c r="R24" s="22">
        <f>SUM(R5+R18+R19)</f>
        <v>7672</v>
      </c>
      <c r="S24" s="18" t="s">
        <v>32</v>
      </c>
      <c r="T24" s="22">
        <f>SUM(T5+T18+T19)</f>
        <v>97160</v>
      </c>
      <c r="U24" s="23">
        <v>100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x14ac:dyDescent="0.25">
      <c r="A25" s="20" t="s">
        <v>39</v>
      </c>
    </row>
    <row r="26" spans="1:32" ht="27.75" customHeight="1" x14ac:dyDescent="0.25">
      <c r="A26" s="33" t="s">
        <v>34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32" x14ac:dyDescent="0.25">
      <c r="A27" s="34" t="s">
        <v>38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32" x14ac:dyDescent="0.25">
      <c r="A28" s="34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</sheetData>
  <mergeCells count="14">
    <mergeCell ref="T3:U3"/>
    <mergeCell ref="A26:U26"/>
    <mergeCell ref="A27:U27"/>
    <mergeCell ref="A28:U28"/>
    <mergeCell ref="A1:T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Fall 2014</vt:lpstr>
      <vt:lpstr>Fall 2013</vt:lpstr>
      <vt:lpstr>Fall 2012</vt:lpstr>
      <vt:lpstr>Fall 2011</vt:lpstr>
      <vt:lpstr>Fall 2010</vt:lpstr>
    </vt:vector>
  </TitlesOfParts>
  <Company>Connecticut State University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 J. Hosch</dc:creator>
  <cp:lastModifiedBy>Coperthwaite, Corby A</cp:lastModifiedBy>
  <cp:lastPrinted>2013-10-04T19:24:05Z</cp:lastPrinted>
  <dcterms:created xsi:type="dcterms:W3CDTF">2013-09-24T20:50:16Z</dcterms:created>
  <dcterms:modified xsi:type="dcterms:W3CDTF">2015-06-25T21:24:17Z</dcterms:modified>
</cp:coreProperties>
</file>