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08" yWindow="-12" windowWidth="11544" windowHeight="10824"/>
  </bookViews>
  <sheets>
    <sheet name="Fall 2014" sheetId="4" r:id="rId1"/>
    <sheet name="Fall 2013" sheetId="5" r:id="rId2"/>
    <sheet name="Fall 2012" sheetId="7" r:id="rId3"/>
    <sheet name="Fall 2011" sheetId="9" r:id="rId4"/>
    <sheet name="Fall 2010" sheetId="8" r:id="rId5"/>
  </sheets>
  <calcPr calcId="145621"/>
</workbook>
</file>

<file path=xl/calcChain.xml><?xml version="1.0" encoding="utf-8"?>
<calcChain xmlns="http://schemas.openxmlformats.org/spreadsheetml/2006/main">
  <c r="X21" i="8" l="1"/>
  <c r="X22" i="8"/>
  <c r="X23" i="8"/>
  <c r="X20" i="8"/>
  <c r="X18" i="8"/>
  <c r="X7" i="8"/>
  <c r="X8" i="8"/>
  <c r="X9" i="8"/>
  <c r="X10" i="8"/>
  <c r="X11" i="8"/>
  <c r="X12" i="8"/>
  <c r="X13" i="8"/>
  <c r="X14" i="8"/>
  <c r="X15" i="8"/>
  <c r="X16" i="8"/>
  <c r="X17" i="8"/>
  <c r="X6" i="8"/>
  <c r="X21" i="9"/>
  <c r="X22" i="9"/>
  <c r="X23" i="9"/>
  <c r="X20" i="9"/>
  <c r="X18" i="9"/>
  <c r="X7" i="9"/>
  <c r="X8" i="9"/>
  <c r="X9" i="9"/>
  <c r="X10" i="9"/>
  <c r="X11" i="9"/>
  <c r="X12" i="9"/>
  <c r="X13" i="9"/>
  <c r="X14" i="9"/>
  <c r="X15" i="9"/>
  <c r="X16" i="9"/>
  <c r="X17" i="9"/>
  <c r="X6" i="9"/>
  <c r="X19" i="7"/>
  <c r="X23" i="7" l="1"/>
  <c r="X22" i="7"/>
  <c r="X21" i="7"/>
  <c r="X18" i="7" l="1"/>
  <c r="X23" i="5"/>
  <c r="X22" i="5"/>
  <c r="X21" i="5"/>
  <c r="X7" i="5"/>
  <c r="X8" i="5"/>
  <c r="X9" i="5"/>
  <c r="X10" i="5"/>
  <c r="X11" i="5"/>
  <c r="X12" i="5"/>
  <c r="X13" i="5"/>
  <c r="X14" i="5"/>
  <c r="X15" i="5"/>
  <c r="X16" i="5"/>
  <c r="X17" i="5"/>
  <c r="X6" i="5"/>
  <c r="X18" i="5"/>
  <c r="X7" i="4" l="1"/>
  <c r="X23" i="4"/>
  <c r="X22" i="4"/>
  <c r="X21" i="4"/>
  <c r="X8" i="4"/>
  <c r="X9" i="4"/>
  <c r="X10" i="4"/>
  <c r="X11" i="4"/>
  <c r="X12" i="4"/>
  <c r="X13" i="4"/>
  <c r="X14" i="4"/>
  <c r="X15" i="4"/>
  <c r="X16" i="4"/>
  <c r="X17" i="4"/>
  <c r="X6" i="4"/>
  <c r="X18" i="4"/>
  <c r="E11" i="9" l="1"/>
  <c r="S11" i="9" l="1"/>
  <c r="K11" i="9"/>
  <c r="Y11" i="9"/>
  <c r="C11" i="9"/>
  <c r="Q11" i="9"/>
  <c r="I11" i="9"/>
  <c r="W11" i="9"/>
  <c r="O11" i="9"/>
  <c r="G11" i="9"/>
  <c r="U11" i="9"/>
  <c r="M11" i="9"/>
  <c r="V5" i="5"/>
  <c r="V5" i="7"/>
  <c r="V5" i="9"/>
  <c r="V5" i="8"/>
  <c r="T5" i="5"/>
  <c r="T5" i="7"/>
  <c r="T5" i="9"/>
  <c r="T5" i="8"/>
  <c r="R5" i="5"/>
  <c r="R5" i="7"/>
  <c r="R5" i="9"/>
  <c r="R5" i="8"/>
  <c r="P5" i="5"/>
  <c r="P5" i="7"/>
  <c r="P5" i="9"/>
  <c r="P5" i="8"/>
  <c r="N5" i="5"/>
  <c r="N5" i="7"/>
  <c r="N5" i="9"/>
  <c r="N5" i="8"/>
  <c r="L5" i="5"/>
  <c r="L5" i="7"/>
  <c r="L5" i="9"/>
  <c r="L5" i="8"/>
  <c r="J5" i="5"/>
  <c r="J5" i="7"/>
  <c r="J5" i="9"/>
  <c r="J5" i="8"/>
  <c r="H5" i="5"/>
  <c r="H5" i="7"/>
  <c r="H5" i="9"/>
  <c r="H5" i="8"/>
  <c r="F5" i="5"/>
  <c r="F5" i="7"/>
  <c r="F5" i="9"/>
  <c r="F5" i="8"/>
  <c r="D5" i="5"/>
  <c r="D5" i="7"/>
  <c r="D5" i="9"/>
  <c r="D5" i="8"/>
  <c r="B5" i="5"/>
  <c r="B5" i="7"/>
  <c r="B5" i="9"/>
  <c r="B5" i="8"/>
  <c r="V19" i="5"/>
  <c r="V19" i="7"/>
  <c r="V19" i="9"/>
  <c r="V19" i="8"/>
  <c r="T19" i="5"/>
  <c r="T19" i="7"/>
  <c r="T19" i="9"/>
  <c r="T19" i="8"/>
  <c r="R19" i="5"/>
  <c r="R19" i="7"/>
  <c r="R19" i="9"/>
  <c r="R19" i="8"/>
  <c r="P19" i="5"/>
  <c r="P19" i="7"/>
  <c r="P19" i="9"/>
  <c r="P19" i="8"/>
  <c r="N19" i="5"/>
  <c r="N19" i="7"/>
  <c r="N19" i="9"/>
  <c r="N19" i="8"/>
  <c r="L19" i="5"/>
  <c r="L19" i="7"/>
  <c r="L19" i="9"/>
  <c r="L19" i="8"/>
  <c r="J19" i="5"/>
  <c r="J19" i="7"/>
  <c r="J19" i="9"/>
  <c r="J19" i="8"/>
  <c r="H19" i="5"/>
  <c r="H19" i="7"/>
  <c r="H19" i="9"/>
  <c r="H19" i="8"/>
  <c r="F19" i="5"/>
  <c r="F19" i="7"/>
  <c r="F19" i="9"/>
  <c r="F19" i="8"/>
  <c r="D19" i="5"/>
  <c r="D19" i="7"/>
  <c r="D19" i="9"/>
  <c r="D19" i="8"/>
  <c r="V19" i="4"/>
  <c r="T19" i="4"/>
  <c r="R19" i="4"/>
  <c r="P19" i="4"/>
  <c r="N19" i="4"/>
  <c r="L19" i="4"/>
  <c r="J19" i="4"/>
  <c r="H19" i="4"/>
  <c r="F19" i="4"/>
  <c r="D19" i="4"/>
  <c r="J5" i="4"/>
  <c r="J24" i="4" l="1"/>
  <c r="F24" i="8"/>
  <c r="V24" i="8"/>
  <c r="T24" i="8"/>
  <c r="N24" i="9"/>
  <c r="V24" i="9"/>
  <c r="R24" i="9"/>
  <c r="L24" i="9"/>
  <c r="J24" i="7"/>
  <c r="V24" i="7"/>
  <c r="V24" i="5"/>
  <c r="H24" i="5"/>
  <c r="T24" i="5"/>
  <c r="R24" i="5"/>
  <c r="P24" i="5"/>
  <c r="N24" i="5"/>
  <c r="J24" i="5"/>
  <c r="L24" i="5"/>
  <c r="F24" i="5"/>
  <c r="D24" i="5"/>
  <c r="R24" i="7"/>
  <c r="P24" i="7"/>
  <c r="T24" i="7"/>
  <c r="N24" i="7"/>
  <c r="L24" i="7"/>
  <c r="H24" i="7"/>
  <c r="F24" i="7"/>
  <c r="T24" i="9"/>
  <c r="P24" i="9"/>
  <c r="J24" i="9"/>
  <c r="H24" i="9"/>
  <c r="F24" i="9"/>
  <c r="D24" i="9"/>
  <c r="R24" i="8"/>
  <c r="P24" i="8"/>
  <c r="N24" i="8"/>
  <c r="L24" i="8"/>
  <c r="J24" i="8"/>
  <c r="H24" i="8"/>
  <c r="D24" i="8"/>
  <c r="D24" i="7"/>
  <c r="K21" i="4"/>
  <c r="K22" i="4"/>
  <c r="K23" i="4"/>
  <c r="K21" i="5"/>
  <c r="K22" i="5"/>
  <c r="K23" i="5"/>
  <c r="K21" i="7"/>
  <c r="K22" i="7"/>
  <c r="K23" i="7"/>
  <c r="K21" i="9"/>
  <c r="K22" i="9"/>
  <c r="K23" i="9"/>
  <c r="K21" i="8"/>
  <c r="K22" i="8"/>
  <c r="K23" i="8"/>
  <c r="X20" i="4"/>
  <c r="X20" i="5"/>
  <c r="X20" i="7"/>
  <c r="K20" i="9"/>
  <c r="K18" i="5"/>
  <c r="K18" i="7"/>
  <c r="K7" i="4"/>
  <c r="K8" i="4"/>
  <c r="K9" i="4"/>
  <c r="K10" i="4"/>
  <c r="K11" i="4"/>
  <c r="K14" i="4"/>
  <c r="K12" i="4"/>
  <c r="K13" i="4"/>
  <c r="K15" i="4"/>
  <c r="K16" i="4"/>
  <c r="K17" i="4"/>
  <c r="K7" i="5"/>
  <c r="K8" i="5"/>
  <c r="K9" i="5"/>
  <c r="K10" i="5"/>
  <c r="K11" i="5"/>
  <c r="K14" i="5"/>
  <c r="K12" i="5"/>
  <c r="K13" i="5"/>
  <c r="K15" i="5"/>
  <c r="K16" i="5"/>
  <c r="K17" i="5"/>
  <c r="X7" i="7"/>
  <c r="K7" i="7" s="1"/>
  <c r="X8" i="7"/>
  <c r="K8" i="7" s="1"/>
  <c r="X9" i="7"/>
  <c r="K9" i="7" s="1"/>
  <c r="X10" i="7"/>
  <c r="K10" i="7" s="1"/>
  <c r="X11" i="7"/>
  <c r="K11" i="7" s="1"/>
  <c r="X14" i="7"/>
  <c r="K14" i="7" s="1"/>
  <c r="X12" i="7"/>
  <c r="K12" i="7" s="1"/>
  <c r="X13" i="7"/>
  <c r="K13" i="7" s="1"/>
  <c r="X15" i="7"/>
  <c r="K15" i="7" s="1"/>
  <c r="X16" i="7"/>
  <c r="K16" i="7" s="1"/>
  <c r="X17" i="7"/>
  <c r="K17" i="7" s="1"/>
  <c r="K7" i="9"/>
  <c r="K8" i="9"/>
  <c r="K9" i="9"/>
  <c r="K10" i="9"/>
  <c r="K14" i="9"/>
  <c r="K12" i="9"/>
  <c r="K13" i="9"/>
  <c r="K15" i="9"/>
  <c r="K16" i="9"/>
  <c r="K17" i="9"/>
  <c r="K7" i="8"/>
  <c r="K8" i="8"/>
  <c r="K10" i="8"/>
  <c r="K11" i="8"/>
  <c r="K14" i="8"/>
  <c r="K12" i="8"/>
  <c r="K13" i="8"/>
  <c r="K15" i="8"/>
  <c r="K16" i="8"/>
  <c r="K17" i="8"/>
  <c r="K6" i="4"/>
  <c r="K6" i="5"/>
  <c r="X6" i="7"/>
  <c r="K6" i="8"/>
  <c r="K18" i="4"/>
  <c r="K18" i="9"/>
  <c r="K18" i="8"/>
  <c r="K9" i="8"/>
  <c r="K20" i="4" l="1"/>
  <c r="X19" i="4"/>
  <c r="K19" i="4" s="1"/>
  <c r="X19" i="5"/>
  <c r="K19" i="5" s="1"/>
  <c r="X5" i="9"/>
  <c r="M5" i="9" s="1"/>
  <c r="K6" i="7"/>
  <c r="X5" i="7"/>
  <c r="G5" i="7" s="1"/>
  <c r="K20" i="8"/>
  <c r="X19" i="8"/>
  <c r="K19" i="8" s="1"/>
  <c r="K20" i="5"/>
  <c r="X5" i="5"/>
  <c r="X19" i="9"/>
  <c r="K19" i="9" s="1"/>
  <c r="K6" i="9"/>
  <c r="X5" i="8"/>
  <c r="K20" i="7"/>
  <c r="K19" i="7"/>
  <c r="Y23" i="9"/>
  <c r="W23" i="9"/>
  <c r="U23" i="9"/>
  <c r="Q23" i="9"/>
  <c r="O23" i="9"/>
  <c r="M23" i="9"/>
  <c r="G23" i="9"/>
  <c r="E23" i="9"/>
  <c r="C23" i="9"/>
  <c r="Y22" i="9"/>
  <c r="W22" i="9"/>
  <c r="U22" i="9"/>
  <c r="Q22" i="9"/>
  <c r="O22" i="9"/>
  <c r="M22" i="9"/>
  <c r="G22" i="9"/>
  <c r="E22" i="9"/>
  <c r="C22" i="9"/>
  <c r="Y21" i="9"/>
  <c r="W21" i="9"/>
  <c r="U21" i="9"/>
  <c r="Q21" i="9"/>
  <c r="O21" i="9"/>
  <c r="M21" i="9"/>
  <c r="G21" i="9"/>
  <c r="E21" i="9"/>
  <c r="C21" i="9"/>
  <c r="Y20" i="9"/>
  <c r="W20" i="9"/>
  <c r="U20" i="9"/>
  <c r="Q20" i="9"/>
  <c r="O20" i="9"/>
  <c r="M20" i="9"/>
  <c r="G20" i="9"/>
  <c r="E20" i="9"/>
  <c r="C20" i="9"/>
  <c r="B19" i="9"/>
  <c r="W18" i="9"/>
  <c r="W17" i="9"/>
  <c r="W16" i="9"/>
  <c r="W15" i="9"/>
  <c r="W13" i="9"/>
  <c r="W12" i="9"/>
  <c r="G12" i="9"/>
  <c r="W14" i="9"/>
  <c r="W10" i="9"/>
  <c r="W9" i="9"/>
  <c r="W8" i="9"/>
  <c r="W7" i="9"/>
  <c r="W6" i="9"/>
  <c r="Y23" i="8"/>
  <c r="U23" i="8"/>
  <c r="W23" i="8"/>
  <c r="S23" i="8"/>
  <c r="Q23" i="8"/>
  <c r="O23" i="8"/>
  <c r="I23" i="8"/>
  <c r="G23" i="8"/>
  <c r="E23" i="8"/>
  <c r="Y22" i="8"/>
  <c r="U22" i="8"/>
  <c r="W22" i="8"/>
  <c r="S22" i="8"/>
  <c r="Q22" i="8"/>
  <c r="O22" i="8"/>
  <c r="I22" i="8"/>
  <c r="G22" i="8"/>
  <c r="E22" i="8"/>
  <c r="Y21" i="8"/>
  <c r="U21" i="8"/>
  <c r="W21" i="8"/>
  <c r="S21" i="8"/>
  <c r="Q21" i="8"/>
  <c r="O21" i="8"/>
  <c r="I21" i="8"/>
  <c r="G21" i="8"/>
  <c r="E21" i="8"/>
  <c r="Y20" i="8"/>
  <c r="U20" i="8"/>
  <c r="W20" i="8"/>
  <c r="S20" i="8"/>
  <c r="Q20" i="8"/>
  <c r="O20" i="8"/>
  <c r="I20" i="8"/>
  <c r="G20" i="8"/>
  <c r="E20" i="8"/>
  <c r="B19" i="8"/>
  <c r="W18" i="8"/>
  <c r="W17" i="8"/>
  <c r="Q17" i="8"/>
  <c r="G17" i="8"/>
  <c r="Q15" i="8"/>
  <c r="Q13" i="8"/>
  <c r="G13" i="8"/>
  <c r="Q12" i="8"/>
  <c r="G12" i="8"/>
  <c r="Q11" i="8"/>
  <c r="Q10" i="8"/>
  <c r="G10" i="8"/>
  <c r="U9" i="8"/>
  <c r="Q9" i="8"/>
  <c r="G9" i="8"/>
  <c r="C9" i="8"/>
  <c r="G8" i="8"/>
  <c r="U7" i="8"/>
  <c r="Q7" i="8"/>
  <c r="G7" i="8"/>
  <c r="C7" i="8"/>
  <c r="G6" i="8"/>
  <c r="Y23" i="7"/>
  <c r="W23" i="7"/>
  <c r="U23" i="7"/>
  <c r="S23" i="7"/>
  <c r="Q23" i="7"/>
  <c r="O23" i="7"/>
  <c r="M23" i="7"/>
  <c r="I23" i="7"/>
  <c r="G23" i="7"/>
  <c r="E23" i="7"/>
  <c r="C23" i="7"/>
  <c r="Y22" i="7"/>
  <c r="W22" i="7"/>
  <c r="U22" i="7"/>
  <c r="S22" i="7"/>
  <c r="Q22" i="7"/>
  <c r="O22" i="7"/>
  <c r="M22" i="7"/>
  <c r="I22" i="7"/>
  <c r="G22" i="7"/>
  <c r="E22" i="7"/>
  <c r="C22" i="7"/>
  <c r="Y21" i="7"/>
  <c r="W21" i="7"/>
  <c r="U21" i="7"/>
  <c r="S21" i="7"/>
  <c r="Q21" i="7"/>
  <c r="O21" i="7"/>
  <c r="M21" i="7"/>
  <c r="I21" i="7"/>
  <c r="G21" i="7"/>
  <c r="E21" i="7"/>
  <c r="C21" i="7"/>
  <c r="Y20" i="7"/>
  <c r="W20" i="7"/>
  <c r="U20" i="7"/>
  <c r="S20" i="7"/>
  <c r="Q20" i="7"/>
  <c r="O20" i="7"/>
  <c r="M20" i="7"/>
  <c r="I20" i="7"/>
  <c r="G20" i="7"/>
  <c r="E20" i="7"/>
  <c r="C20" i="7"/>
  <c r="O19" i="7"/>
  <c r="B19" i="7"/>
  <c r="Y18" i="7"/>
  <c r="W18" i="7"/>
  <c r="U18" i="7"/>
  <c r="Q18" i="7"/>
  <c r="O18" i="7"/>
  <c r="M18" i="7"/>
  <c r="G18" i="7"/>
  <c r="E18" i="7"/>
  <c r="C18" i="7"/>
  <c r="Y17" i="7"/>
  <c r="W17" i="7"/>
  <c r="U17" i="7"/>
  <c r="Q17" i="7"/>
  <c r="O17" i="7"/>
  <c r="M17" i="7"/>
  <c r="G17" i="7"/>
  <c r="E17" i="7"/>
  <c r="C17" i="7"/>
  <c r="Y16" i="7"/>
  <c r="W16" i="7"/>
  <c r="U16" i="7"/>
  <c r="O16" i="7"/>
  <c r="M16" i="7"/>
  <c r="E16" i="7"/>
  <c r="C16" i="7"/>
  <c r="Y15" i="7"/>
  <c r="W15" i="7"/>
  <c r="U15" i="7"/>
  <c r="Q15" i="7"/>
  <c r="O15" i="7"/>
  <c r="M15" i="7"/>
  <c r="G15" i="7"/>
  <c r="E15" i="7"/>
  <c r="C15" i="7"/>
  <c r="Y13" i="7"/>
  <c r="W13" i="7"/>
  <c r="U13" i="7"/>
  <c r="Q13" i="7"/>
  <c r="O13" i="7"/>
  <c r="M13" i="7"/>
  <c r="G13" i="7"/>
  <c r="E13" i="7"/>
  <c r="C13" i="7"/>
  <c r="Y12" i="7"/>
  <c r="W12" i="7"/>
  <c r="U12" i="7"/>
  <c r="Q12" i="7"/>
  <c r="O12" i="7"/>
  <c r="M12" i="7"/>
  <c r="G12" i="7"/>
  <c r="E12" i="7"/>
  <c r="C12" i="7"/>
  <c r="Y14" i="7"/>
  <c r="W14" i="7"/>
  <c r="U14" i="7"/>
  <c r="Q14" i="7"/>
  <c r="O14" i="7"/>
  <c r="M14" i="7"/>
  <c r="G14" i="7"/>
  <c r="E14" i="7"/>
  <c r="C14" i="7"/>
  <c r="Y11" i="7"/>
  <c r="W11" i="7"/>
  <c r="U11" i="7"/>
  <c r="O11" i="7"/>
  <c r="M11" i="7"/>
  <c r="G11" i="7"/>
  <c r="E11" i="7"/>
  <c r="C11" i="7"/>
  <c r="Y10" i="7"/>
  <c r="W10" i="7"/>
  <c r="U10" i="7"/>
  <c r="O10" i="7"/>
  <c r="M10" i="7"/>
  <c r="E10" i="7"/>
  <c r="C10" i="7"/>
  <c r="Y9" i="7"/>
  <c r="W9" i="7"/>
  <c r="U9" i="7"/>
  <c r="O9" i="7"/>
  <c r="M9" i="7"/>
  <c r="G9" i="7"/>
  <c r="E9" i="7"/>
  <c r="C9" i="7"/>
  <c r="Y8" i="7"/>
  <c r="W8" i="7"/>
  <c r="U8" i="7"/>
  <c r="O8" i="7"/>
  <c r="M8" i="7"/>
  <c r="E8" i="7"/>
  <c r="C8" i="7"/>
  <c r="Y7" i="7"/>
  <c r="W7" i="7"/>
  <c r="U7" i="7"/>
  <c r="O7" i="7"/>
  <c r="M7" i="7"/>
  <c r="E7" i="7"/>
  <c r="C7" i="7"/>
  <c r="Y6" i="7"/>
  <c r="W6" i="7"/>
  <c r="U6" i="7"/>
  <c r="O6" i="7"/>
  <c r="M6" i="7"/>
  <c r="E6" i="7"/>
  <c r="C6" i="7"/>
  <c r="Y23" i="5"/>
  <c r="W23" i="5"/>
  <c r="U23" i="5"/>
  <c r="S23" i="5"/>
  <c r="Q23" i="5"/>
  <c r="O23" i="5"/>
  <c r="M23" i="5"/>
  <c r="I23" i="5"/>
  <c r="G23" i="5"/>
  <c r="E23" i="5"/>
  <c r="C23" i="5"/>
  <c r="Y22" i="5"/>
  <c r="W22" i="5"/>
  <c r="U22" i="5"/>
  <c r="S22" i="5"/>
  <c r="Q22" i="5"/>
  <c r="O22" i="5"/>
  <c r="M22" i="5"/>
  <c r="I22" i="5"/>
  <c r="G22" i="5"/>
  <c r="E22" i="5"/>
  <c r="C22" i="5"/>
  <c r="Y21" i="5"/>
  <c r="W21" i="5"/>
  <c r="U21" i="5"/>
  <c r="S21" i="5"/>
  <c r="Q21" i="5"/>
  <c r="O21" i="5"/>
  <c r="M21" i="5"/>
  <c r="I21" i="5"/>
  <c r="G21" i="5"/>
  <c r="E21" i="5"/>
  <c r="C21" i="5"/>
  <c r="Y20" i="5"/>
  <c r="W20" i="5"/>
  <c r="U20" i="5"/>
  <c r="S20" i="5"/>
  <c r="Q20" i="5"/>
  <c r="O20" i="5"/>
  <c r="M20" i="5"/>
  <c r="I20" i="5"/>
  <c r="G20" i="5"/>
  <c r="E20" i="5"/>
  <c r="C20" i="5"/>
  <c r="B19" i="5"/>
  <c r="Y18" i="5"/>
  <c r="W18" i="5"/>
  <c r="U18" i="5"/>
  <c r="Q18" i="5"/>
  <c r="O18" i="5"/>
  <c r="M18" i="5"/>
  <c r="G18" i="5"/>
  <c r="E18" i="5"/>
  <c r="C18" i="5"/>
  <c r="Y17" i="5"/>
  <c r="W17" i="5"/>
  <c r="U17" i="5"/>
  <c r="Q17" i="5"/>
  <c r="O17" i="5"/>
  <c r="M17" i="5"/>
  <c r="G17" i="5"/>
  <c r="E17" i="5"/>
  <c r="C17" i="5"/>
  <c r="Y16" i="5"/>
  <c r="W16" i="5"/>
  <c r="U16" i="5"/>
  <c r="Q16" i="5"/>
  <c r="O16" i="5"/>
  <c r="M16" i="5"/>
  <c r="G16" i="5"/>
  <c r="E16" i="5"/>
  <c r="C16" i="5"/>
  <c r="Y15" i="5"/>
  <c r="W15" i="5"/>
  <c r="U15" i="5"/>
  <c r="Q15" i="5"/>
  <c r="O15" i="5"/>
  <c r="M15" i="5"/>
  <c r="G15" i="5"/>
  <c r="E15" i="5"/>
  <c r="C15" i="5"/>
  <c r="Y13" i="5"/>
  <c r="W13" i="5"/>
  <c r="U13" i="5"/>
  <c r="Q13" i="5"/>
  <c r="O13" i="5"/>
  <c r="M13" i="5"/>
  <c r="G13" i="5"/>
  <c r="E13" i="5"/>
  <c r="C13" i="5"/>
  <c r="Y12" i="5"/>
  <c r="W12" i="5"/>
  <c r="U12" i="5"/>
  <c r="Q12" i="5"/>
  <c r="O12" i="5"/>
  <c r="M12" i="5"/>
  <c r="G12" i="5"/>
  <c r="E12" i="5"/>
  <c r="C12" i="5"/>
  <c r="Y14" i="5"/>
  <c r="W14" i="5"/>
  <c r="U14" i="5"/>
  <c r="Q14" i="5"/>
  <c r="O14" i="5"/>
  <c r="M14" i="5"/>
  <c r="G14" i="5"/>
  <c r="E14" i="5"/>
  <c r="C14" i="5"/>
  <c r="Y11" i="5"/>
  <c r="W11" i="5"/>
  <c r="U11" i="5"/>
  <c r="Q11" i="5"/>
  <c r="O11" i="5"/>
  <c r="M11" i="5"/>
  <c r="G11" i="5"/>
  <c r="E11" i="5"/>
  <c r="C11" i="5"/>
  <c r="Y10" i="5"/>
  <c r="W10" i="5"/>
  <c r="U10" i="5"/>
  <c r="Q10" i="5"/>
  <c r="O10" i="5"/>
  <c r="M10" i="5"/>
  <c r="G10" i="5"/>
  <c r="E10" i="5"/>
  <c r="C10" i="5"/>
  <c r="Y9" i="5"/>
  <c r="W9" i="5"/>
  <c r="U9" i="5"/>
  <c r="O9" i="5"/>
  <c r="M9" i="5"/>
  <c r="E9" i="5"/>
  <c r="C9" i="5"/>
  <c r="Y8" i="5"/>
  <c r="W8" i="5"/>
  <c r="U8" i="5"/>
  <c r="Q8" i="5"/>
  <c r="O8" i="5"/>
  <c r="M8" i="5"/>
  <c r="G8" i="5"/>
  <c r="E8" i="5"/>
  <c r="C8" i="5"/>
  <c r="Y7" i="5"/>
  <c r="W7" i="5"/>
  <c r="U7" i="5"/>
  <c r="O7" i="5"/>
  <c r="M7" i="5"/>
  <c r="E7" i="5"/>
  <c r="C7" i="5"/>
  <c r="Y6" i="5"/>
  <c r="W6" i="5"/>
  <c r="U6" i="5"/>
  <c r="O6" i="5"/>
  <c r="M6" i="5"/>
  <c r="G6" i="5"/>
  <c r="E6" i="5"/>
  <c r="C6" i="5"/>
  <c r="Y23" i="4"/>
  <c r="W23" i="4"/>
  <c r="U23" i="4"/>
  <c r="Q23" i="4"/>
  <c r="O23" i="4"/>
  <c r="M23" i="4"/>
  <c r="G23" i="4"/>
  <c r="E23" i="4"/>
  <c r="C23" i="4"/>
  <c r="Y22" i="4"/>
  <c r="W22" i="4"/>
  <c r="U22" i="4"/>
  <c r="Q22" i="4"/>
  <c r="O22" i="4"/>
  <c r="M22" i="4"/>
  <c r="G22" i="4"/>
  <c r="E22" i="4"/>
  <c r="C22" i="4"/>
  <c r="Y21" i="4"/>
  <c r="W21" i="4"/>
  <c r="U21" i="4"/>
  <c r="Q21" i="4"/>
  <c r="O21" i="4"/>
  <c r="M21" i="4"/>
  <c r="G21" i="4"/>
  <c r="E21" i="4"/>
  <c r="C21" i="4"/>
  <c r="Y20" i="4"/>
  <c r="W20" i="4"/>
  <c r="U20" i="4"/>
  <c r="Q20" i="4"/>
  <c r="O20" i="4"/>
  <c r="M20" i="4"/>
  <c r="G20" i="4"/>
  <c r="E20" i="4"/>
  <c r="C20" i="4"/>
  <c r="B19" i="4"/>
  <c r="G18" i="4"/>
  <c r="W17" i="4"/>
  <c r="Q17" i="4"/>
  <c r="G17" i="4"/>
  <c r="E17" i="4"/>
  <c r="G16" i="4"/>
  <c r="W15" i="4"/>
  <c r="Q15" i="4"/>
  <c r="G15" i="4"/>
  <c r="E15" i="4"/>
  <c r="G13" i="4"/>
  <c r="W12" i="4"/>
  <c r="Q12" i="4"/>
  <c r="G12" i="4"/>
  <c r="E12" i="4"/>
  <c r="G14" i="4"/>
  <c r="W11" i="4"/>
  <c r="Q11" i="4"/>
  <c r="G11" i="4"/>
  <c r="E11" i="4"/>
  <c r="O10" i="4"/>
  <c r="Y9" i="4"/>
  <c r="W9" i="4"/>
  <c r="S9" i="4"/>
  <c r="Q9" i="4"/>
  <c r="O9" i="4"/>
  <c r="I9" i="4"/>
  <c r="G9" i="4"/>
  <c r="E9" i="4"/>
  <c r="W8" i="4"/>
  <c r="S8" i="4"/>
  <c r="O8" i="4"/>
  <c r="I8" i="4"/>
  <c r="G8" i="4"/>
  <c r="W7" i="4"/>
  <c r="O7" i="4"/>
  <c r="I7" i="4"/>
  <c r="O6" i="4"/>
  <c r="V5" i="4"/>
  <c r="V24" i="4" s="1"/>
  <c r="T5" i="4"/>
  <c r="T24" i="4" s="1"/>
  <c r="R5" i="4"/>
  <c r="R24" i="4" s="1"/>
  <c r="P5" i="4"/>
  <c r="P24" i="4" s="1"/>
  <c r="N5" i="4"/>
  <c r="N24" i="4" s="1"/>
  <c r="L5" i="4"/>
  <c r="L24" i="4" s="1"/>
  <c r="H5" i="4"/>
  <c r="H24" i="4" s="1"/>
  <c r="F5" i="4"/>
  <c r="F24" i="4" s="1"/>
  <c r="D5" i="4"/>
  <c r="D24" i="4" s="1"/>
  <c r="B5" i="4"/>
  <c r="B24" i="4" s="1"/>
  <c r="W19" i="4" l="1"/>
  <c r="Y19" i="4"/>
  <c r="C19" i="4"/>
  <c r="G19" i="4"/>
  <c r="G19" i="5"/>
  <c r="M19" i="5"/>
  <c r="Y19" i="5"/>
  <c r="Q19" i="5"/>
  <c r="C19" i="5"/>
  <c r="U19" i="5"/>
  <c r="E19" i="5"/>
  <c r="O19" i="5"/>
  <c r="W19" i="5"/>
  <c r="X24" i="5"/>
  <c r="K24" i="5" s="1"/>
  <c r="I19" i="5"/>
  <c r="S19" i="5"/>
  <c r="C19" i="8"/>
  <c r="O19" i="8"/>
  <c r="U19" i="8"/>
  <c r="M19" i="9"/>
  <c r="W19" i="9"/>
  <c r="C19" i="9"/>
  <c r="O19" i="9"/>
  <c r="Y19" i="9"/>
  <c r="E19" i="9"/>
  <c r="Q19" i="9"/>
  <c r="Q5" i="9"/>
  <c r="G19" i="9"/>
  <c r="U19" i="9"/>
  <c r="E5" i="9"/>
  <c r="B24" i="9"/>
  <c r="U19" i="7"/>
  <c r="E19" i="7"/>
  <c r="W19" i="7"/>
  <c r="M19" i="7"/>
  <c r="C19" i="7"/>
  <c r="B24" i="7"/>
  <c r="G19" i="7"/>
  <c r="Q19" i="7"/>
  <c r="Y19" i="7"/>
  <c r="I19" i="7"/>
  <c r="S19" i="7"/>
  <c r="U19" i="4"/>
  <c r="M19" i="4"/>
  <c r="O19" i="4"/>
  <c r="E19" i="4"/>
  <c r="Q19" i="4"/>
  <c r="O5" i="5"/>
  <c r="X24" i="9"/>
  <c r="K24" i="9" s="1"/>
  <c r="U5" i="9"/>
  <c r="G5" i="9"/>
  <c r="Q19" i="8"/>
  <c r="X24" i="8"/>
  <c r="B24" i="5"/>
  <c r="G19" i="8"/>
  <c r="S19" i="8"/>
  <c r="X24" i="7"/>
  <c r="E24" i="7" s="1"/>
  <c r="E19" i="8"/>
  <c r="Y19" i="8"/>
  <c r="E5" i="5"/>
  <c r="I19" i="8"/>
  <c r="W19" i="8"/>
  <c r="G5" i="5"/>
  <c r="M5" i="5"/>
  <c r="U5" i="5"/>
  <c r="E5" i="7"/>
  <c r="O5" i="7"/>
  <c r="W5" i="7"/>
  <c r="Q5" i="5"/>
  <c r="W5" i="5"/>
  <c r="Q5" i="7"/>
  <c r="K5" i="5"/>
  <c r="I5" i="7"/>
  <c r="S5" i="7"/>
  <c r="W5" i="9"/>
  <c r="K5" i="9"/>
  <c r="I5" i="5"/>
  <c r="S5" i="5"/>
  <c r="M5" i="7"/>
  <c r="U5" i="7"/>
  <c r="K5" i="7"/>
  <c r="Q6" i="9"/>
  <c r="G7" i="9"/>
  <c r="Q9" i="9"/>
  <c r="G10" i="9"/>
  <c r="G14" i="9"/>
  <c r="Q15" i="9"/>
  <c r="Q18" i="9"/>
  <c r="Q7" i="9"/>
  <c r="G8" i="9"/>
  <c r="Q10" i="9"/>
  <c r="Q14" i="9"/>
  <c r="Q13" i="9"/>
  <c r="G15" i="9"/>
  <c r="Y5" i="9"/>
  <c r="S6" i="9"/>
  <c r="I7" i="9"/>
  <c r="S7" i="9"/>
  <c r="Y7" i="9"/>
  <c r="I8" i="9"/>
  <c r="S8" i="9"/>
  <c r="Y8" i="9"/>
  <c r="I9" i="9"/>
  <c r="S9" i="9"/>
  <c r="Y9" i="9"/>
  <c r="I10" i="9"/>
  <c r="S10" i="9"/>
  <c r="Y10" i="9"/>
  <c r="I14" i="9"/>
  <c r="S14" i="9"/>
  <c r="I12" i="9"/>
  <c r="S12" i="9"/>
  <c r="Y12" i="9"/>
  <c r="I13" i="9"/>
  <c r="S13" i="9"/>
  <c r="Y13" i="9"/>
  <c r="I15" i="9"/>
  <c r="S15" i="9"/>
  <c r="Y15" i="9"/>
  <c r="I16" i="9"/>
  <c r="S16" i="9"/>
  <c r="Y16" i="9"/>
  <c r="I17" i="9"/>
  <c r="S17" i="9"/>
  <c r="Y17" i="9"/>
  <c r="I18" i="9"/>
  <c r="S18" i="9"/>
  <c r="Y18" i="9"/>
  <c r="G6" i="9"/>
  <c r="Q8" i="9"/>
  <c r="G9" i="9"/>
  <c r="Q12" i="9"/>
  <c r="G13" i="9"/>
  <c r="G16" i="9"/>
  <c r="Q16" i="9"/>
  <c r="G17" i="9"/>
  <c r="Q17" i="9"/>
  <c r="G18" i="9"/>
  <c r="C5" i="9"/>
  <c r="I6" i="9"/>
  <c r="Y6" i="9"/>
  <c r="Y14" i="9"/>
  <c r="C6" i="9"/>
  <c r="M6" i="9"/>
  <c r="U6" i="9"/>
  <c r="C7" i="9"/>
  <c r="M7" i="9"/>
  <c r="U7" i="9"/>
  <c r="C8" i="9"/>
  <c r="M8" i="9"/>
  <c r="U8" i="9"/>
  <c r="C9" i="9"/>
  <c r="M9" i="9"/>
  <c r="U9" i="9"/>
  <c r="C10" i="9"/>
  <c r="M10" i="9"/>
  <c r="U10" i="9"/>
  <c r="C14" i="9"/>
  <c r="M14" i="9"/>
  <c r="U14" i="9"/>
  <c r="C12" i="9"/>
  <c r="M12" i="9"/>
  <c r="U12" i="9"/>
  <c r="C13" i="9"/>
  <c r="M13" i="9"/>
  <c r="U13" i="9"/>
  <c r="C15" i="9"/>
  <c r="M15" i="9"/>
  <c r="U15" i="9"/>
  <c r="C16" i="9"/>
  <c r="M16" i="9"/>
  <c r="U16" i="9"/>
  <c r="C17" i="9"/>
  <c r="M17" i="9"/>
  <c r="U17" i="9"/>
  <c r="C18" i="9"/>
  <c r="M18" i="9"/>
  <c r="U18" i="9"/>
  <c r="I19" i="9"/>
  <c r="S19" i="9"/>
  <c r="I20" i="9"/>
  <c r="S20" i="9"/>
  <c r="I21" i="9"/>
  <c r="S21" i="9"/>
  <c r="I22" i="9"/>
  <c r="S22" i="9"/>
  <c r="I23" i="9"/>
  <c r="S23" i="9"/>
  <c r="I5" i="9"/>
  <c r="O5" i="9"/>
  <c r="S5" i="9"/>
  <c r="E6" i="9"/>
  <c r="O6" i="9"/>
  <c r="E7" i="9"/>
  <c r="O7" i="9"/>
  <c r="E8" i="9"/>
  <c r="O8" i="9"/>
  <c r="E9" i="9"/>
  <c r="O9" i="9"/>
  <c r="E10" i="9"/>
  <c r="O10" i="9"/>
  <c r="E14" i="9"/>
  <c r="O14" i="9"/>
  <c r="E12" i="9"/>
  <c r="O12" i="9"/>
  <c r="E13" i="9"/>
  <c r="O13" i="9"/>
  <c r="E15" i="9"/>
  <c r="O15" i="9"/>
  <c r="E16" i="9"/>
  <c r="O16" i="9"/>
  <c r="E17" i="9"/>
  <c r="O17" i="9"/>
  <c r="E18" i="9"/>
  <c r="O18" i="9"/>
  <c r="B24" i="8"/>
  <c r="W6" i="8"/>
  <c r="O6" i="8"/>
  <c r="E6" i="8"/>
  <c r="Y6" i="8"/>
  <c r="S6" i="8"/>
  <c r="I6" i="8"/>
  <c r="W8" i="8"/>
  <c r="O8" i="8"/>
  <c r="E8" i="8"/>
  <c r="Y8" i="8"/>
  <c r="S8" i="8"/>
  <c r="I8" i="8"/>
  <c r="W14" i="8"/>
  <c r="O14" i="8"/>
  <c r="E14" i="8"/>
  <c r="U14" i="8"/>
  <c r="C14" i="8"/>
  <c r="M14" i="8"/>
  <c r="Y14" i="8"/>
  <c r="S14" i="8"/>
  <c r="I14" i="8"/>
  <c r="W16" i="8"/>
  <c r="O16" i="8"/>
  <c r="E16" i="8"/>
  <c r="U16" i="8"/>
  <c r="M16" i="8"/>
  <c r="C16" i="8"/>
  <c r="Y16" i="8"/>
  <c r="S16" i="8"/>
  <c r="I16" i="8"/>
  <c r="M6" i="8"/>
  <c r="M8" i="8"/>
  <c r="W11" i="8"/>
  <c r="O11" i="8"/>
  <c r="E11" i="8"/>
  <c r="U11" i="8"/>
  <c r="C11" i="8"/>
  <c r="M11" i="8"/>
  <c r="Y11" i="8"/>
  <c r="S11" i="8"/>
  <c r="I11" i="8"/>
  <c r="W15" i="8"/>
  <c r="O15" i="8"/>
  <c r="E15" i="8"/>
  <c r="U15" i="8"/>
  <c r="M15" i="8"/>
  <c r="C15" i="8"/>
  <c r="Y15" i="8"/>
  <c r="S15" i="8"/>
  <c r="I15" i="8"/>
  <c r="K5" i="8"/>
  <c r="Q6" i="8"/>
  <c r="W7" i="8"/>
  <c r="O7" i="8"/>
  <c r="E7" i="8"/>
  <c r="Y7" i="8"/>
  <c r="S7" i="8"/>
  <c r="I7" i="8"/>
  <c r="Q8" i="8"/>
  <c r="W9" i="8"/>
  <c r="O9" i="8"/>
  <c r="E9" i="8"/>
  <c r="Y9" i="8"/>
  <c r="S9" i="8"/>
  <c r="I9" i="8"/>
  <c r="W10" i="8"/>
  <c r="O10" i="8"/>
  <c r="E10" i="8"/>
  <c r="M10" i="8"/>
  <c r="U10" i="8"/>
  <c r="Y10" i="8"/>
  <c r="S10" i="8"/>
  <c r="I10" i="8"/>
  <c r="G14" i="8"/>
  <c r="W13" i="8"/>
  <c r="O13" i="8"/>
  <c r="E13" i="8"/>
  <c r="U13" i="8"/>
  <c r="M13" i="8"/>
  <c r="C13" i="8"/>
  <c r="Y13" i="8"/>
  <c r="S13" i="8"/>
  <c r="I13" i="8"/>
  <c r="G16" i="8"/>
  <c r="C6" i="8"/>
  <c r="U6" i="8"/>
  <c r="M7" i="8"/>
  <c r="C8" i="8"/>
  <c r="U8" i="8"/>
  <c r="M9" i="8"/>
  <c r="C10" i="8"/>
  <c r="G11" i="8"/>
  <c r="Q14" i="8"/>
  <c r="W12" i="8"/>
  <c r="O12" i="8"/>
  <c r="E12" i="8"/>
  <c r="U12" i="8"/>
  <c r="M12" i="8"/>
  <c r="C12" i="8"/>
  <c r="Y12" i="8"/>
  <c r="S12" i="8"/>
  <c r="I12" i="8"/>
  <c r="G15" i="8"/>
  <c r="Q16" i="8"/>
  <c r="G18" i="8"/>
  <c r="Q18" i="8"/>
  <c r="I17" i="8"/>
  <c r="S17" i="8"/>
  <c r="Y17" i="8"/>
  <c r="I18" i="8"/>
  <c r="S18" i="8"/>
  <c r="Y18" i="8"/>
  <c r="C17" i="8"/>
  <c r="M17" i="8"/>
  <c r="U17" i="8"/>
  <c r="C18" i="8"/>
  <c r="M18" i="8"/>
  <c r="U18" i="8"/>
  <c r="E17" i="8"/>
  <c r="O17" i="8"/>
  <c r="E18" i="8"/>
  <c r="O18" i="8"/>
  <c r="M19" i="8"/>
  <c r="C20" i="8"/>
  <c r="M20" i="8"/>
  <c r="C21" i="8"/>
  <c r="M21" i="8"/>
  <c r="C22" i="8"/>
  <c r="M22" i="8"/>
  <c r="C23" i="8"/>
  <c r="M23" i="8"/>
  <c r="S24" i="7"/>
  <c r="G7" i="7"/>
  <c r="Q7" i="7"/>
  <c r="Q9" i="7"/>
  <c r="Q11" i="7"/>
  <c r="G6" i="7"/>
  <c r="Q6" i="7"/>
  <c r="G8" i="7"/>
  <c r="Q8" i="7"/>
  <c r="G10" i="7"/>
  <c r="Q10" i="7"/>
  <c r="G16" i="7"/>
  <c r="Q16" i="7"/>
  <c r="C5" i="7"/>
  <c r="Y5" i="7"/>
  <c r="I6" i="7"/>
  <c r="S6" i="7"/>
  <c r="I7" i="7"/>
  <c r="S7" i="7"/>
  <c r="I8" i="7"/>
  <c r="S8" i="7"/>
  <c r="I9" i="7"/>
  <c r="S9" i="7"/>
  <c r="I10" i="7"/>
  <c r="S10" i="7"/>
  <c r="I11" i="7"/>
  <c r="S11" i="7"/>
  <c r="I14" i="7"/>
  <c r="S14" i="7"/>
  <c r="I12" i="7"/>
  <c r="S12" i="7"/>
  <c r="I13" i="7"/>
  <c r="S13" i="7"/>
  <c r="I15" i="7"/>
  <c r="S15" i="7"/>
  <c r="I16" i="7"/>
  <c r="S16" i="7"/>
  <c r="I17" i="7"/>
  <c r="S17" i="7"/>
  <c r="I18" i="7"/>
  <c r="S18" i="7"/>
  <c r="Q6" i="5"/>
  <c r="G7" i="5"/>
  <c r="Q7" i="5"/>
  <c r="G9" i="5"/>
  <c r="Q9" i="5"/>
  <c r="C5" i="5"/>
  <c r="Y5" i="5"/>
  <c r="I6" i="5"/>
  <c r="S6" i="5"/>
  <c r="I7" i="5"/>
  <c r="S7" i="5"/>
  <c r="I8" i="5"/>
  <c r="S8" i="5"/>
  <c r="I9" i="5"/>
  <c r="S9" i="5"/>
  <c r="I10" i="5"/>
  <c r="S10" i="5"/>
  <c r="I11" i="5"/>
  <c r="S11" i="5"/>
  <c r="I14" i="5"/>
  <c r="S14" i="5"/>
  <c r="I12" i="5"/>
  <c r="S12" i="5"/>
  <c r="I13" i="5"/>
  <c r="S13" i="5"/>
  <c r="I15" i="5"/>
  <c r="S15" i="5"/>
  <c r="I16" i="5"/>
  <c r="S16" i="5"/>
  <c r="I17" i="5"/>
  <c r="S17" i="5"/>
  <c r="I18" i="5"/>
  <c r="S18" i="5"/>
  <c r="U6" i="4"/>
  <c r="M6" i="4"/>
  <c r="C6" i="4"/>
  <c r="U10" i="4"/>
  <c r="M10" i="4"/>
  <c r="C10" i="4"/>
  <c r="Y10" i="4"/>
  <c r="U14" i="4"/>
  <c r="M14" i="4"/>
  <c r="C14" i="4"/>
  <c r="Y14" i="4"/>
  <c r="S14" i="4"/>
  <c r="I14" i="4"/>
  <c r="U13" i="4"/>
  <c r="M13" i="4"/>
  <c r="C13" i="4"/>
  <c r="Y13" i="4"/>
  <c r="S13" i="4"/>
  <c r="I13" i="4"/>
  <c r="U16" i="4"/>
  <c r="M16" i="4"/>
  <c r="C16" i="4"/>
  <c r="Y16" i="4"/>
  <c r="S16" i="4"/>
  <c r="I16" i="4"/>
  <c r="U18" i="4"/>
  <c r="M18" i="4"/>
  <c r="C18" i="4"/>
  <c r="Y18" i="4"/>
  <c r="S18" i="4"/>
  <c r="I18" i="4"/>
  <c r="E6" i="4"/>
  <c r="Q6" i="4"/>
  <c r="Y6" i="4"/>
  <c r="U7" i="4"/>
  <c r="M7" i="4"/>
  <c r="C7" i="4"/>
  <c r="E10" i="4"/>
  <c r="Q10" i="4"/>
  <c r="O14" i="4"/>
  <c r="O13" i="4"/>
  <c r="O16" i="4"/>
  <c r="O18" i="4"/>
  <c r="G6" i="4"/>
  <c r="S6" i="4"/>
  <c r="E7" i="4"/>
  <c r="Q7" i="4"/>
  <c r="Y7" i="4"/>
  <c r="U8" i="4"/>
  <c r="M8" i="4"/>
  <c r="C8" i="4"/>
  <c r="G10" i="4"/>
  <c r="S10" i="4"/>
  <c r="U11" i="4"/>
  <c r="M11" i="4"/>
  <c r="C11" i="4"/>
  <c r="Y11" i="4"/>
  <c r="S11" i="4"/>
  <c r="I11" i="4"/>
  <c r="Q14" i="4"/>
  <c r="U12" i="4"/>
  <c r="M12" i="4"/>
  <c r="C12" i="4"/>
  <c r="Y12" i="4"/>
  <c r="S12" i="4"/>
  <c r="I12" i="4"/>
  <c r="Q13" i="4"/>
  <c r="U15" i="4"/>
  <c r="M15" i="4"/>
  <c r="C15" i="4"/>
  <c r="Y15" i="4"/>
  <c r="S15" i="4"/>
  <c r="I15" i="4"/>
  <c r="Q16" i="4"/>
  <c r="U17" i="4"/>
  <c r="M17" i="4"/>
  <c r="C17" i="4"/>
  <c r="Y17" i="4"/>
  <c r="S17" i="4"/>
  <c r="I17" i="4"/>
  <c r="Q18" i="4"/>
  <c r="X5" i="4"/>
  <c r="K5" i="4" s="1"/>
  <c r="I6" i="4"/>
  <c r="W6" i="4"/>
  <c r="G7" i="4"/>
  <c r="S7" i="4"/>
  <c r="E8" i="4"/>
  <c r="Q8" i="4"/>
  <c r="Y8" i="4"/>
  <c r="U9" i="4"/>
  <c r="M9" i="4"/>
  <c r="C9" i="4"/>
  <c r="I10" i="4"/>
  <c r="W10" i="4"/>
  <c r="O11" i="4"/>
  <c r="E14" i="4"/>
  <c r="W14" i="4"/>
  <c r="O12" i="4"/>
  <c r="E13" i="4"/>
  <c r="W13" i="4"/>
  <c r="O15" i="4"/>
  <c r="E16" i="4"/>
  <c r="W16" i="4"/>
  <c r="O17" i="4"/>
  <c r="E18" i="4"/>
  <c r="W18" i="4"/>
  <c r="I19" i="4"/>
  <c r="S19" i="4"/>
  <c r="I20" i="4"/>
  <c r="S20" i="4"/>
  <c r="I21" i="4"/>
  <c r="S21" i="4"/>
  <c r="I22" i="4"/>
  <c r="S22" i="4"/>
  <c r="I23" i="4"/>
  <c r="S23" i="4"/>
  <c r="U24" i="7" l="1"/>
  <c r="Q24" i="7"/>
  <c r="K24" i="7"/>
  <c r="Q24" i="5"/>
  <c r="W24" i="7"/>
  <c r="Y24" i="7"/>
  <c r="M24" i="7"/>
  <c r="G24" i="7"/>
  <c r="U24" i="5"/>
  <c r="S24" i="5"/>
  <c r="W24" i="5"/>
  <c r="Y24" i="5"/>
  <c r="I5" i="8"/>
  <c r="G5" i="8"/>
  <c r="M5" i="8"/>
  <c r="M24" i="5"/>
  <c r="G24" i="5"/>
  <c r="C24" i="7"/>
  <c r="O24" i="7"/>
  <c r="I24" i="7"/>
  <c r="W5" i="8"/>
  <c r="E24" i="5"/>
  <c r="S5" i="8"/>
  <c r="Q5" i="8"/>
  <c r="C24" i="5"/>
  <c r="O24" i="5"/>
  <c r="I24" i="5"/>
  <c r="E5" i="8"/>
  <c r="C5" i="8"/>
  <c r="Y24" i="9"/>
  <c r="S24" i="9"/>
  <c r="I24" i="9"/>
  <c r="Q24" i="9"/>
  <c r="G24" i="9"/>
  <c r="M24" i="9"/>
  <c r="W24" i="9"/>
  <c r="O24" i="9"/>
  <c r="E24" i="9"/>
  <c r="U24" i="9"/>
  <c r="C24" i="9"/>
  <c r="K24" i="8"/>
  <c r="Y5" i="8"/>
  <c r="O5" i="8"/>
  <c r="U5" i="8"/>
  <c r="X24" i="4"/>
  <c r="K24" i="4" s="1"/>
  <c r="W5" i="4"/>
  <c r="S5" i="4"/>
  <c r="O5" i="4"/>
  <c r="I5" i="4"/>
  <c r="E5" i="4"/>
  <c r="Y5" i="4"/>
  <c r="U5" i="4"/>
  <c r="M5" i="4"/>
  <c r="G5" i="4"/>
  <c r="Q5" i="4"/>
  <c r="C5" i="4"/>
  <c r="Y24" i="8" l="1"/>
  <c r="S24" i="8"/>
  <c r="I24" i="8"/>
  <c r="Q24" i="8"/>
  <c r="G24" i="8"/>
  <c r="W24" i="8"/>
  <c r="O24" i="8"/>
  <c r="E24" i="8"/>
  <c r="U24" i="8"/>
  <c r="M24" i="8"/>
  <c r="C24" i="8"/>
  <c r="Y24" i="4"/>
  <c r="Q24" i="4"/>
  <c r="G24" i="4"/>
  <c r="W24" i="4"/>
  <c r="O24" i="4"/>
  <c r="E24" i="4"/>
  <c r="S24" i="4"/>
  <c r="M24" i="4"/>
  <c r="I24" i="4"/>
  <c r="U24" i="4"/>
  <c r="C24" i="4"/>
</calcChain>
</file>

<file path=xl/sharedStrings.xml><?xml version="1.0" encoding="utf-8"?>
<sst xmlns="http://schemas.openxmlformats.org/spreadsheetml/2006/main" count="312" uniqueCount="49">
  <si>
    <t>Sector / Institution</t>
  </si>
  <si>
    <t>Grand Total</t>
  </si>
  <si>
    <t>N</t>
  </si>
  <si>
    <t>Pct</t>
  </si>
  <si>
    <t>Community Colleges</t>
  </si>
  <si>
    <t>Asnuntuck</t>
  </si>
  <si>
    <t>Capital</t>
  </si>
  <si>
    <t>Gateway</t>
  </si>
  <si>
    <t>Housatonic</t>
  </si>
  <si>
    <t>Manchester</t>
  </si>
  <si>
    <t>Middlesex</t>
  </si>
  <si>
    <t>Naugatuck Valley</t>
  </si>
  <si>
    <t>Northwestern Connecticut</t>
  </si>
  <si>
    <t>Norwalk</t>
  </si>
  <si>
    <t>Quinebaug Valley</t>
  </si>
  <si>
    <t>Three Rivers</t>
  </si>
  <si>
    <t>Tunxis</t>
  </si>
  <si>
    <t>Charter Oak State College</t>
  </si>
  <si>
    <t>Connecticut State Universities</t>
  </si>
  <si>
    <t>Central</t>
  </si>
  <si>
    <t>Eastern</t>
  </si>
  <si>
    <t>Southern</t>
  </si>
  <si>
    <t>Western</t>
  </si>
  <si>
    <t>Prepared by the CT Board of Regents Office of Policy and Research, June 15, 2015</t>
  </si>
  <si>
    <t>&lt;18</t>
  </si>
  <si>
    <t>18-19</t>
  </si>
  <si>
    <t>20-21</t>
  </si>
  <si>
    <t>22-24</t>
  </si>
  <si>
    <t>30-34</t>
  </si>
  <si>
    <t>35-39</t>
  </si>
  <si>
    <t>40-49</t>
  </si>
  <si>
    <t>50-64</t>
  </si>
  <si>
    <t>&gt;=65</t>
  </si>
  <si>
    <t>Age Unknown</t>
  </si>
  <si>
    <t>25-29</t>
  </si>
  <si>
    <t>Fall 2014 Headcount Enrollment by Age Group for Connecticut State Colleges &amp; Universities</t>
  </si>
  <si>
    <t>Fall 2013 Headcount Enrollment by Age Group for Connecticut State Colleges &amp; Universities</t>
  </si>
  <si>
    <t>Fall 2012 Headcount Enrollment by Age Group for Connecticut State Colleges &amp; Universities</t>
  </si>
  <si>
    <t>Fall 2011 Headcount Enrollment by Age Group for Connecticut State Colleges &amp; Universities</t>
  </si>
  <si>
    <t>Fall 2010Headcount Enrollment by Age Group for Connecticut State Colleges &amp; Universities</t>
  </si>
  <si>
    <t>Students exclusively auditing courses are not included in these counts</t>
  </si>
  <si>
    <t>Norkalk</t>
  </si>
  <si>
    <t>Data Source: IPEDS Data Center, COSC IR, CSU IR, CCC IRDB</t>
  </si>
  <si>
    <t>`</t>
  </si>
  <si>
    <t xml:space="preserve">Data Source: IPEDS Data Center </t>
  </si>
  <si>
    <t>Headcount by Age was an optional report for F2014 thus data for WCSU and NVCC comes from their repective IR Offices</t>
  </si>
  <si>
    <t xml:space="preserve"> </t>
  </si>
  <si>
    <t>Data Source: IPEDS Data Center</t>
  </si>
  <si>
    <t>Headcount by Age was an optional report for F2012 thus data for NKcc, QVcc, WCSU and SCSU comes from their repective IR Offices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</si>
</sst>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5" fillId="0" borderId="1" xfId="0" applyFont="1" applyBorder="1" applyAlignment="1">
      <alignment horizontal="left" vertical="center"/>
    </xf>
    <xf numFmtId="3" fontId="5" fillId="0" borderId="2" xfId="0" applyNumberFormat="1" applyFont="1" applyBorder="1" applyAlignment="1">
      <alignment vertical="center"/>
    </xf>
    <xf numFmtId="41" fontId="5" fillId="0" borderId="2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41" fontId="4" fillId="0" borderId="4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5" fillId="0" borderId="3" xfId="0" quotePrefix="1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9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horizontal="right" wrapText="1"/>
    </xf>
    <xf numFmtId="0" fontId="0" fillId="0" borderId="0" xfId="0" applyNumberFormat="1"/>
    <xf numFmtId="164" fontId="5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164" fontId="5" fillId="0" borderId="3" xfId="0" applyNumberFormat="1" applyFont="1" applyBorder="1" applyAlignment="1">
      <alignment horizontal="right" wrapText="1"/>
    </xf>
    <xf numFmtId="0" fontId="3" fillId="0" borderId="0" xfId="0" applyFont="1" applyAlignment="1"/>
    <xf numFmtId="41" fontId="0" fillId="0" borderId="0" xfId="0" applyNumberFormat="1"/>
    <xf numFmtId="41" fontId="3" fillId="0" borderId="0" xfId="0" applyNumberFormat="1" applyFont="1"/>
    <xf numFmtId="0" fontId="3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7"/>
  <sheetViews>
    <sheetView tabSelected="1" workbookViewId="0">
      <selection activeCell="M31" sqref="M31"/>
    </sheetView>
  </sheetViews>
  <sheetFormatPr defaultColWidth="9.109375" defaultRowHeight="13.2" x14ac:dyDescent="0.25"/>
  <cols>
    <col min="1" max="1" width="28.5546875" style="1" customWidth="1"/>
    <col min="2" max="2" width="6.88671875" style="1" bestFit="1" customWidth="1"/>
    <col min="3" max="3" width="6.21875" style="1" bestFit="1" customWidth="1"/>
    <col min="4" max="4" width="7.88671875" style="1" bestFit="1" customWidth="1"/>
    <col min="5" max="5" width="6.33203125" style="1" bestFit="1" customWidth="1"/>
    <col min="6" max="6" width="7.88671875" style="1" bestFit="1" customWidth="1"/>
    <col min="7" max="7" width="6.33203125" style="1" bestFit="1" customWidth="1"/>
    <col min="8" max="8" width="7.88671875" style="1" bestFit="1" customWidth="1"/>
    <col min="9" max="9" width="6.33203125" style="1" bestFit="1" customWidth="1"/>
    <col min="10" max="10" width="7.88671875" style="1" bestFit="1" customWidth="1"/>
    <col min="11" max="11" width="6.33203125" style="1" bestFit="1" customWidth="1"/>
    <col min="12" max="12" width="6.88671875" style="1" bestFit="1" customWidth="1"/>
    <col min="13" max="13" width="6.33203125" style="1" bestFit="1" customWidth="1"/>
    <col min="14" max="14" width="6.88671875" style="1" bestFit="1" customWidth="1"/>
    <col min="15" max="15" width="6.33203125" style="1" bestFit="1" customWidth="1"/>
    <col min="16" max="16" width="6.88671875" style="1" bestFit="1" customWidth="1"/>
    <col min="17" max="17" width="6.33203125" style="1" bestFit="1" customWidth="1"/>
    <col min="18" max="18" width="6.88671875" style="1" bestFit="1" customWidth="1"/>
    <col min="19" max="19" width="6.33203125" style="1" bestFit="1" customWidth="1"/>
    <col min="20" max="21" width="5.33203125" style="1" bestFit="1" customWidth="1"/>
    <col min="22" max="22" width="4.33203125" style="1" bestFit="1" customWidth="1"/>
    <col min="23" max="23" width="5.33203125" style="1" bestFit="1" customWidth="1"/>
    <col min="24" max="24" width="7.88671875" style="1" bestFit="1" customWidth="1"/>
    <col min="25" max="25" width="7.33203125" style="1" bestFit="1" customWidth="1"/>
    <col min="26" max="16384" width="9.109375" style="1"/>
  </cols>
  <sheetData>
    <row r="1" spans="1:25" ht="15.6" x14ac:dyDescent="0.3">
      <c r="A1" s="42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3" spans="1:25" ht="39.6" customHeight="1" x14ac:dyDescent="0.25">
      <c r="A3" s="2" t="s">
        <v>0</v>
      </c>
      <c r="B3" s="45" t="s">
        <v>24</v>
      </c>
      <c r="C3" s="46"/>
      <c r="D3" s="45" t="s">
        <v>25</v>
      </c>
      <c r="E3" s="47"/>
      <c r="F3" s="46" t="s">
        <v>26</v>
      </c>
      <c r="G3" s="46"/>
      <c r="H3" s="45" t="s">
        <v>27</v>
      </c>
      <c r="I3" s="47"/>
      <c r="J3" s="45" t="s">
        <v>34</v>
      </c>
      <c r="K3" s="46"/>
      <c r="L3" s="46" t="s">
        <v>28</v>
      </c>
      <c r="M3" s="46"/>
      <c r="N3" s="45" t="s">
        <v>29</v>
      </c>
      <c r="O3" s="47"/>
      <c r="P3" s="46" t="s">
        <v>30</v>
      </c>
      <c r="Q3" s="46"/>
      <c r="R3" s="45" t="s">
        <v>31</v>
      </c>
      <c r="S3" s="47"/>
      <c r="T3" s="46" t="s">
        <v>32</v>
      </c>
      <c r="U3" s="46"/>
      <c r="V3" s="46" t="s">
        <v>33</v>
      </c>
      <c r="W3" s="47"/>
      <c r="X3" s="45" t="s">
        <v>1</v>
      </c>
      <c r="Y3" s="46"/>
    </row>
    <row r="4" spans="1:25" x14ac:dyDescent="0.25">
      <c r="A4" s="2"/>
      <c r="B4" s="3" t="s">
        <v>2</v>
      </c>
      <c r="C4" s="4" t="s">
        <v>3</v>
      </c>
      <c r="D4" s="3" t="s">
        <v>2</v>
      </c>
      <c r="E4" s="4" t="s">
        <v>3</v>
      </c>
      <c r="F4" s="3" t="s">
        <v>2</v>
      </c>
      <c r="G4" s="5" t="s">
        <v>3</v>
      </c>
      <c r="H4" s="3" t="s">
        <v>2</v>
      </c>
      <c r="I4" s="5" t="s">
        <v>3</v>
      </c>
      <c r="J4" s="3" t="s">
        <v>2</v>
      </c>
      <c r="K4" s="4" t="s">
        <v>3</v>
      </c>
      <c r="L4" s="3" t="s">
        <v>2</v>
      </c>
      <c r="M4" s="5" t="s">
        <v>3</v>
      </c>
      <c r="N4" s="3" t="s">
        <v>2</v>
      </c>
      <c r="O4" s="4" t="s">
        <v>3</v>
      </c>
      <c r="P4" s="3" t="s">
        <v>2</v>
      </c>
      <c r="Q4" s="5" t="s">
        <v>3</v>
      </c>
      <c r="R4" s="3" t="s">
        <v>2</v>
      </c>
      <c r="S4" s="5" t="s">
        <v>3</v>
      </c>
      <c r="T4" s="4" t="s">
        <v>2</v>
      </c>
      <c r="U4" s="4" t="s">
        <v>3</v>
      </c>
      <c r="V4" s="4" t="s">
        <v>2</v>
      </c>
      <c r="W4" s="4" t="s">
        <v>3</v>
      </c>
      <c r="X4" s="3" t="s">
        <v>2</v>
      </c>
      <c r="Y4" s="4" t="s">
        <v>3</v>
      </c>
    </row>
    <row r="5" spans="1:25" s="10" customFormat="1" x14ac:dyDescent="0.25">
      <c r="A5" s="6" t="s">
        <v>4</v>
      </c>
      <c r="B5" s="7">
        <f>SUM(B6:B17)</f>
        <v>2465</v>
      </c>
      <c r="C5" s="21">
        <f t="shared" ref="C5:C24" si="0">(B5/$X5)</f>
        <v>4.4693041302534722E-2</v>
      </c>
      <c r="D5" s="7">
        <f>SUM(D6:D17)</f>
        <v>12630</v>
      </c>
      <c r="E5" s="15">
        <f t="shared" ref="E5:E24" si="1">(D5/$X5)</f>
        <v>0.2289951771403706</v>
      </c>
      <c r="F5" s="7">
        <f>SUM(F6:F17)</f>
        <v>9686</v>
      </c>
      <c r="G5" s="15">
        <f>(F5/$X5)</f>
        <v>0.17561736229466585</v>
      </c>
      <c r="H5" s="7">
        <f>SUM(H6:H17)</f>
        <v>8796</v>
      </c>
      <c r="I5" s="21">
        <f>(H5/$X5)</f>
        <v>0.15948072669253363</v>
      </c>
      <c r="J5" s="7">
        <f>SUM(J6:J17)</f>
        <v>7692</v>
      </c>
      <c r="K5" s="31">
        <f>(J5/$X5)</f>
        <v>0.13946404612539434</v>
      </c>
      <c r="L5" s="7">
        <f>SUM(L6:L17)</f>
        <v>4251</v>
      </c>
      <c r="M5" s="21">
        <f>(L5/$X5)</f>
        <v>7.7075098814229248E-2</v>
      </c>
      <c r="N5" s="7">
        <f>SUM(N6:N17)</f>
        <v>2899</v>
      </c>
      <c r="O5" s="15">
        <f>(N5/$X5)</f>
        <v>5.2561917539978971E-2</v>
      </c>
      <c r="P5" s="7">
        <f>SUM(P6:P17)</f>
        <v>3873</v>
      </c>
      <c r="Q5" s="21">
        <f>(P5/$X5)</f>
        <v>7.0221561446132647E-2</v>
      </c>
      <c r="R5" s="8">
        <f>SUM(R6:R17)</f>
        <v>2124</v>
      </c>
      <c r="S5" s="24">
        <f>(R5/$X5)</f>
        <v>3.8510352830257097E-2</v>
      </c>
      <c r="T5" s="8">
        <f>SUM(T6:T17)</f>
        <v>723</v>
      </c>
      <c r="U5" s="26">
        <f>(T5/$X5)</f>
        <v>1.3108750045327628E-2</v>
      </c>
      <c r="V5" s="14">
        <f>SUM(V6:V17)</f>
        <v>15</v>
      </c>
      <c r="W5" s="27">
        <f>(V5/$X5)</f>
        <v>2.7196576857526202E-4</v>
      </c>
      <c r="X5" s="8">
        <f>SUM(X6:X17)</f>
        <v>55154</v>
      </c>
      <c r="Y5" s="27">
        <f>(X5/$X5)</f>
        <v>1</v>
      </c>
    </row>
    <row r="6" spans="1:25" s="10" customFormat="1" x14ac:dyDescent="0.25">
      <c r="A6" s="34" t="s">
        <v>5</v>
      </c>
      <c r="B6" s="40">
        <v>141</v>
      </c>
      <c r="C6" s="19">
        <f t="shared" si="0"/>
        <v>8.7960074859638179E-2</v>
      </c>
      <c r="D6" s="40">
        <v>384</v>
      </c>
      <c r="E6" s="22">
        <f t="shared" si="1"/>
        <v>0.23955084217092951</v>
      </c>
      <c r="F6" s="40">
        <v>284</v>
      </c>
      <c r="G6" s="22">
        <f t="shared" ref="G6:G17" si="2">(F6/$X6)</f>
        <v>0.17716781035558329</v>
      </c>
      <c r="H6" s="40">
        <v>220</v>
      </c>
      <c r="I6" s="18">
        <f t="shared" ref="I6:K17" si="3">(H6/$X6)</f>
        <v>0.1372426699937617</v>
      </c>
      <c r="J6" s="40">
        <v>187</v>
      </c>
      <c r="K6" s="33">
        <f t="shared" si="3"/>
        <v>0.11665626949469744</v>
      </c>
      <c r="L6" s="40">
        <v>97</v>
      </c>
      <c r="M6" s="18">
        <f t="shared" ref="M6:O17" si="4">(L6/$X6)</f>
        <v>6.0511540860885837E-2</v>
      </c>
      <c r="N6" s="40">
        <v>72</v>
      </c>
      <c r="O6" s="22">
        <f t="shared" si="4"/>
        <v>4.4915782907049284E-2</v>
      </c>
      <c r="P6" s="40">
        <v>117</v>
      </c>
      <c r="Q6" s="18">
        <f t="shared" ref="Q6:Q17" si="5">(P6/$X6)</f>
        <v>7.298814722395508E-2</v>
      </c>
      <c r="R6" s="40">
        <v>83</v>
      </c>
      <c r="S6" s="25">
        <f t="shared" ref="S6:S17" si="6">(R6/$X6)</f>
        <v>5.1777916406737366E-2</v>
      </c>
      <c r="T6" s="40">
        <v>18</v>
      </c>
      <c r="U6" s="25">
        <f t="shared" ref="U6:U17" si="7">(T6/$X6)</f>
        <v>1.1228945726762321E-2</v>
      </c>
      <c r="V6" s="13">
        <v>0</v>
      </c>
      <c r="W6" s="28">
        <f t="shared" ref="W6:W17" si="8">(V6/$X6)</f>
        <v>0</v>
      </c>
      <c r="X6" s="12">
        <f>SUM(B6+D6+F6+H6+J6+L6+N6+P6+R6+T6+V6)</f>
        <v>1603</v>
      </c>
      <c r="Y6" s="28">
        <f t="shared" ref="Y6:Y17" si="9">(X6/$X6)</f>
        <v>1</v>
      </c>
    </row>
    <row r="7" spans="1:25" s="10" customFormat="1" x14ac:dyDescent="0.25">
      <c r="A7" s="35" t="s">
        <v>6</v>
      </c>
      <c r="B7" s="40">
        <v>171</v>
      </c>
      <c r="C7" s="19">
        <f t="shared" si="0"/>
        <v>4.1963190184049079E-2</v>
      </c>
      <c r="D7" s="40">
        <v>515</v>
      </c>
      <c r="E7" s="23">
        <f t="shared" si="1"/>
        <v>0.1263803680981595</v>
      </c>
      <c r="F7" s="40">
        <v>291</v>
      </c>
      <c r="G7" s="23">
        <f t="shared" si="2"/>
        <v>7.1411042944785272E-2</v>
      </c>
      <c r="H7" s="40">
        <v>708</v>
      </c>
      <c r="I7" s="19">
        <f t="shared" si="3"/>
        <v>0.17374233128834357</v>
      </c>
      <c r="J7" s="40">
        <v>732</v>
      </c>
      <c r="K7" s="19">
        <f t="shared" si="3"/>
        <v>0.1796319018404908</v>
      </c>
      <c r="L7" s="40">
        <v>494</v>
      </c>
      <c r="M7" s="19">
        <f t="shared" si="4"/>
        <v>0.12122699386503068</v>
      </c>
      <c r="N7" s="40">
        <v>374</v>
      </c>
      <c r="O7" s="23">
        <f t="shared" si="4"/>
        <v>9.1779141104294484E-2</v>
      </c>
      <c r="P7" s="40">
        <v>447</v>
      </c>
      <c r="Q7" s="19">
        <f t="shared" si="5"/>
        <v>0.10969325153374233</v>
      </c>
      <c r="R7" s="40">
        <v>38</v>
      </c>
      <c r="S7" s="25">
        <f t="shared" si="6"/>
        <v>9.3251533742331281E-3</v>
      </c>
      <c r="T7" s="40">
        <v>305</v>
      </c>
      <c r="U7" s="25">
        <f t="shared" si="7"/>
        <v>7.4846625766871164E-2</v>
      </c>
      <c r="V7" s="13">
        <v>0</v>
      </c>
      <c r="W7" s="28">
        <f t="shared" si="8"/>
        <v>0</v>
      </c>
      <c r="X7" s="12">
        <f>SUM(B7+D7+F7+H7+J7+L7+N7+P7+R7+T7+V7)</f>
        <v>4075</v>
      </c>
      <c r="Y7" s="28">
        <f t="shared" si="9"/>
        <v>1</v>
      </c>
    </row>
    <row r="8" spans="1:25" s="10" customFormat="1" x14ac:dyDescent="0.25">
      <c r="A8" s="35" t="s">
        <v>7</v>
      </c>
      <c r="B8" s="40">
        <v>503</v>
      </c>
      <c r="C8" s="19">
        <f t="shared" si="0"/>
        <v>6.1341463414634145E-2</v>
      </c>
      <c r="D8" s="40">
        <v>1752</v>
      </c>
      <c r="E8" s="23">
        <f t="shared" si="1"/>
        <v>0.21365853658536585</v>
      </c>
      <c r="F8" s="40">
        <v>1399</v>
      </c>
      <c r="G8" s="23">
        <f t="shared" si="2"/>
        <v>0.17060975609756099</v>
      </c>
      <c r="H8" s="40">
        <v>1258</v>
      </c>
      <c r="I8" s="19">
        <f t="shared" si="3"/>
        <v>0.15341463414634146</v>
      </c>
      <c r="J8" s="40">
        <v>1153</v>
      </c>
      <c r="K8" s="19">
        <f t="shared" si="3"/>
        <v>0.14060975609756099</v>
      </c>
      <c r="L8" s="40">
        <v>666</v>
      </c>
      <c r="M8" s="19">
        <f t="shared" si="4"/>
        <v>8.1219512195121954E-2</v>
      </c>
      <c r="N8" s="40">
        <v>425</v>
      </c>
      <c r="O8" s="23">
        <f t="shared" si="4"/>
        <v>5.1829268292682924E-2</v>
      </c>
      <c r="P8" s="40">
        <v>615</v>
      </c>
      <c r="Q8" s="19">
        <f t="shared" si="5"/>
        <v>7.4999999999999997E-2</v>
      </c>
      <c r="R8" s="40">
        <v>378</v>
      </c>
      <c r="S8" s="25">
        <f t="shared" si="6"/>
        <v>4.6097560975609755E-2</v>
      </c>
      <c r="T8" s="40">
        <v>51</v>
      </c>
      <c r="U8" s="25">
        <f t="shared" si="7"/>
        <v>6.2195121951219515E-3</v>
      </c>
      <c r="V8" s="13">
        <v>0</v>
      </c>
      <c r="W8" s="28">
        <f t="shared" si="8"/>
        <v>0</v>
      </c>
      <c r="X8" s="12">
        <f t="shared" ref="X8:X17" si="10">SUM(B8+D8+F8+H8+J8+L8+N8+P8+R8+T8+V8)</f>
        <v>8200</v>
      </c>
      <c r="Y8" s="28">
        <f t="shared" si="9"/>
        <v>1</v>
      </c>
    </row>
    <row r="9" spans="1:25" s="10" customFormat="1" ht="14.4" x14ac:dyDescent="0.3">
      <c r="A9" s="35" t="s">
        <v>8</v>
      </c>
      <c r="B9" s="39">
        <v>144</v>
      </c>
      <c r="C9" s="19">
        <f t="shared" si="0"/>
        <v>2.7241770715096481E-2</v>
      </c>
      <c r="D9" s="39">
        <v>1019</v>
      </c>
      <c r="E9" s="23">
        <f t="shared" si="1"/>
        <v>0.19277336360196745</v>
      </c>
      <c r="F9" s="39">
        <v>964</v>
      </c>
      <c r="G9" s="23">
        <f t="shared" si="2"/>
        <v>0.18236852062050701</v>
      </c>
      <c r="H9" s="39">
        <v>942</v>
      </c>
      <c r="I9" s="19">
        <f t="shared" si="3"/>
        <v>0.17820658342792281</v>
      </c>
      <c r="J9" s="39">
        <v>783</v>
      </c>
      <c r="K9" s="19">
        <f t="shared" si="3"/>
        <v>0.14812712826333713</v>
      </c>
      <c r="L9" s="39">
        <v>429</v>
      </c>
      <c r="M9" s="19">
        <f t="shared" si="4"/>
        <v>8.1157775255391598E-2</v>
      </c>
      <c r="N9" s="39">
        <v>296</v>
      </c>
      <c r="O9" s="23">
        <f t="shared" si="4"/>
        <v>5.5996973136587212E-2</v>
      </c>
      <c r="P9" s="39">
        <v>417</v>
      </c>
      <c r="Q9" s="19">
        <f t="shared" si="5"/>
        <v>7.8887627695800225E-2</v>
      </c>
      <c r="R9" s="39">
        <v>239</v>
      </c>
      <c r="S9" s="25">
        <f t="shared" si="6"/>
        <v>4.5213772228528189E-2</v>
      </c>
      <c r="T9" s="39">
        <v>53</v>
      </c>
      <c r="U9" s="25">
        <f t="shared" si="7"/>
        <v>1.00264850548619E-2</v>
      </c>
      <c r="V9" s="13">
        <v>0</v>
      </c>
      <c r="W9" s="28">
        <f t="shared" si="8"/>
        <v>0</v>
      </c>
      <c r="X9" s="12">
        <f t="shared" si="10"/>
        <v>5286</v>
      </c>
      <c r="Y9" s="28">
        <f t="shared" si="9"/>
        <v>1</v>
      </c>
    </row>
    <row r="10" spans="1:25" s="10" customFormat="1" x14ac:dyDescent="0.25">
      <c r="A10" s="35" t="s">
        <v>9</v>
      </c>
      <c r="B10" s="40">
        <v>258</v>
      </c>
      <c r="C10" s="19">
        <f t="shared" si="0"/>
        <v>3.5342465753424659E-2</v>
      </c>
      <c r="D10" s="40">
        <v>2022</v>
      </c>
      <c r="E10" s="23">
        <f t="shared" si="1"/>
        <v>0.27698630136986302</v>
      </c>
      <c r="F10" s="40">
        <v>1532</v>
      </c>
      <c r="G10" s="23">
        <f t="shared" si="2"/>
        <v>0.20986301369863014</v>
      </c>
      <c r="H10" s="40">
        <v>1135</v>
      </c>
      <c r="I10" s="19">
        <f t="shared" si="3"/>
        <v>0.15547945205479452</v>
      </c>
      <c r="J10" s="40">
        <v>917</v>
      </c>
      <c r="K10" s="19">
        <f t="shared" si="3"/>
        <v>0.12561643835616437</v>
      </c>
      <c r="L10" s="40">
        <v>451</v>
      </c>
      <c r="M10" s="19">
        <f t="shared" si="4"/>
        <v>6.1780821917808218E-2</v>
      </c>
      <c r="N10" s="40">
        <v>286</v>
      </c>
      <c r="O10" s="23">
        <f t="shared" si="4"/>
        <v>3.9178082191780823E-2</v>
      </c>
      <c r="P10" s="40">
        <v>380</v>
      </c>
      <c r="Q10" s="19">
        <f t="shared" si="5"/>
        <v>5.2054794520547946E-2</v>
      </c>
      <c r="R10" s="40">
        <v>273</v>
      </c>
      <c r="S10" s="25">
        <f t="shared" si="6"/>
        <v>3.7397260273972603E-2</v>
      </c>
      <c r="T10" s="40">
        <v>46</v>
      </c>
      <c r="U10" s="25">
        <f t="shared" si="7"/>
        <v>6.3013698630136989E-3</v>
      </c>
      <c r="V10" s="13">
        <v>0</v>
      </c>
      <c r="W10" s="28">
        <f t="shared" si="8"/>
        <v>0</v>
      </c>
      <c r="X10" s="12">
        <f t="shared" si="10"/>
        <v>7300</v>
      </c>
      <c r="Y10" s="28">
        <f t="shared" si="9"/>
        <v>1</v>
      </c>
    </row>
    <row r="11" spans="1:25" s="10" customFormat="1" x14ac:dyDescent="0.25">
      <c r="A11" s="35" t="s">
        <v>10</v>
      </c>
      <c r="B11" s="40">
        <v>113</v>
      </c>
      <c r="C11" s="19">
        <f t="shared" si="0"/>
        <v>3.7603993344425955E-2</v>
      </c>
      <c r="D11" s="40">
        <v>715</v>
      </c>
      <c r="E11" s="23">
        <f t="shared" si="1"/>
        <v>0.23793677204658903</v>
      </c>
      <c r="F11" s="40">
        <v>538</v>
      </c>
      <c r="G11" s="23">
        <f t="shared" si="2"/>
        <v>0.17903494176372711</v>
      </c>
      <c r="H11" s="40">
        <v>477</v>
      </c>
      <c r="I11" s="19">
        <f t="shared" si="3"/>
        <v>0.15873544093178035</v>
      </c>
      <c r="J11" s="40">
        <v>403</v>
      </c>
      <c r="K11" s="19">
        <f t="shared" si="3"/>
        <v>0.13410981697171381</v>
      </c>
      <c r="L11" s="40">
        <v>207</v>
      </c>
      <c r="M11" s="19">
        <f t="shared" si="4"/>
        <v>6.8885191347753741E-2</v>
      </c>
      <c r="N11" s="40">
        <v>137</v>
      </c>
      <c r="O11" s="23">
        <f t="shared" si="4"/>
        <v>4.5590682196339431E-2</v>
      </c>
      <c r="P11" s="40">
        <v>233</v>
      </c>
      <c r="Q11" s="19">
        <f t="shared" si="5"/>
        <v>7.7537437603993342E-2</v>
      </c>
      <c r="R11" s="40">
        <v>150</v>
      </c>
      <c r="S11" s="25">
        <f t="shared" si="6"/>
        <v>4.9916805324459232E-2</v>
      </c>
      <c r="T11" s="40">
        <v>32</v>
      </c>
      <c r="U11" s="25">
        <f t="shared" si="7"/>
        <v>1.064891846921797E-2</v>
      </c>
      <c r="V11" s="13">
        <v>0</v>
      </c>
      <c r="W11" s="28">
        <f t="shared" si="8"/>
        <v>0</v>
      </c>
      <c r="X11" s="12">
        <f t="shared" si="10"/>
        <v>3005</v>
      </c>
      <c r="Y11" s="28">
        <f t="shared" si="9"/>
        <v>1</v>
      </c>
    </row>
    <row r="12" spans="1:25" s="10" customFormat="1" x14ac:dyDescent="0.25">
      <c r="A12" s="35" t="s">
        <v>11</v>
      </c>
      <c r="B12" s="40">
        <v>284</v>
      </c>
      <c r="C12" s="19">
        <f>(B12/$X12)</f>
        <v>3.9988735567445789E-2</v>
      </c>
      <c r="D12" s="40">
        <v>1824</v>
      </c>
      <c r="E12" s="23">
        <f>(D12/$X12)</f>
        <v>0.25682906223598984</v>
      </c>
      <c r="F12" s="40">
        <v>1339</v>
      </c>
      <c r="G12" s="23">
        <f>(F12/$X12)</f>
        <v>0.18853843987609123</v>
      </c>
      <c r="H12" s="40">
        <v>1152</v>
      </c>
      <c r="I12" s="19">
        <f>(H12/$X12)</f>
        <v>0.16220782878062517</v>
      </c>
      <c r="J12" s="40">
        <v>956</v>
      </c>
      <c r="K12" s="19">
        <f>(J12/$X12)</f>
        <v>0.13460996902281047</v>
      </c>
      <c r="L12" s="40">
        <v>485</v>
      </c>
      <c r="M12" s="19">
        <f>(L12/$X12)</f>
        <v>6.829062235989862E-2</v>
      </c>
      <c r="N12" s="40">
        <v>343</v>
      </c>
      <c r="O12" s="23">
        <f>(N12/$X12)</f>
        <v>4.8296254576175722E-2</v>
      </c>
      <c r="P12" s="40">
        <v>459</v>
      </c>
      <c r="Q12" s="19">
        <f>(P12/$X12)</f>
        <v>6.4629681779780346E-2</v>
      </c>
      <c r="R12" s="40">
        <v>232</v>
      </c>
      <c r="S12" s="25">
        <f>(R12/$X12)</f>
        <v>3.2666854407209234E-2</v>
      </c>
      <c r="T12" s="40">
        <v>28</v>
      </c>
      <c r="U12" s="25">
        <f>(T12/$X12)</f>
        <v>3.942551393973529E-3</v>
      </c>
      <c r="V12" s="13">
        <v>0</v>
      </c>
      <c r="W12" s="28">
        <f>(V12/$X12)</f>
        <v>0</v>
      </c>
      <c r="X12" s="12">
        <f t="shared" si="10"/>
        <v>7102</v>
      </c>
      <c r="Y12" s="28">
        <f>(X12/$X12)</f>
        <v>1</v>
      </c>
    </row>
    <row r="13" spans="1:25" s="10" customFormat="1" x14ac:dyDescent="0.25">
      <c r="A13" s="35" t="s">
        <v>12</v>
      </c>
      <c r="B13" s="40">
        <v>182</v>
      </c>
      <c r="C13" s="19">
        <f>(B13/$X13)</f>
        <v>0.1127633209417596</v>
      </c>
      <c r="D13" s="40">
        <v>315</v>
      </c>
      <c r="E13" s="23">
        <f>(D13/$X13)</f>
        <v>0.19516728624535315</v>
      </c>
      <c r="F13" s="40">
        <v>263</v>
      </c>
      <c r="G13" s="23">
        <f>(F13/$X13)</f>
        <v>0.16294919454770757</v>
      </c>
      <c r="H13" s="40">
        <v>199</v>
      </c>
      <c r="I13" s="19">
        <f>(H13/$X13)</f>
        <v>0.12329615861214374</v>
      </c>
      <c r="J13" s="40">
        <v>163</v>
      </c>
      <c r="K13" s="19">
        <f>(J13/$X13)</f>
        <v>0.10099132589838909</v>
      </c>
      <c r="L13" s="40">
        <v>83</v>
      </c>
      <c r="M13" s="19">
        <f>(L13/$X13)</f>
        <v>5.1425030978934326E-2</v>
      </c>
      <c r="N13" s="40">
        <v>78</v>
      </c>
      <c r="O13" s="23">
        <f>(N13/$X13)</f>
        <v>4.8327137546468404E-2</v>
      </c>
      <c r="P13" s="40">
        <v>115</v>
      </c>
      <c r="Q13" s="19">
        <f>(P13/$X13)</f>
        <v>7.1251548946716231E-2</v>
      </c>
      <c r="R13" s="40">
        <v>94</v>
      </c>
      <c r="S13" s="25">
        <f>(R13/$X13)</f>
        <v>5.8240396530359353E-2</v>
      </c>
      <c r="T13" s="40">
        <v>122</v>
      </c>
      <c r="U13" s="25">
        <f>(T13/$X13)</f>
        <v>7.5588599752168528E-2</v>
      </c>
      <c r="V13" s="13">
        <v>0</v>
      </c>
      <c r="W13" s="28">
        <f>(V13/$X13)</f>
        <v>0</v>
      </c>
      <c r="X13" s="12">
        <f t="shared" si="10"/>
        <v>1614</v>
      </c>
      <c r="Y13" s="28">
        <f>(X13/$X13)</f>
        <v>1</v>
      </c>
    </row>
    <row r="14" spans="1:25" s="10" customFormat="1" x14ac:dyDescent="0.25">
      <c r="A14" s="35" t="s">
        <v>13</v>
      </c>
      <c r="B14" s="40">
        <v>236</v>
      </c>
      <c r="C14" s="19">
        <f t="shared" si="0"/>
        <v>3.7089423228037093E-2</v>
      </c>
      <c r="D14" s="40">
        <v>1416</v>
      </c>
      <c r="E14" s="23">
        <f t="shared" si="1"/>
        <v>0.22253653936822254</v>
      </c>
      <c r="F14" s="40">
        <v>1217</v>
      </c>
      <c r="G14" s="23">
        <f t="shared" si="2"/>
        <v>0.19126198334119127</v>
      </c>
      <c r="H14" s="40">
        <v>1119</v>
      </c>
      <c r="I14" s="19">
        <f t="shared" si="3"/>
        <v>0.17586044318717586</v>
      </c>
      <c r="J14" s="40">
        <v>935</v>
      </c>
      <c r="K14" s="19">
        <f t="shared" si="3"/>
        <v>0.14694326575514693</v>
      </c>
      <c r="L14" s="40">
        <v>488</v>
      </c>
      <c r="M14" s="19">
        <f t="shared" si="4"/>
        <v>7.6693383624076697E-2</v>
      </c>
      <c r="N14" s="40">
        <v>294</v>
      </c>
      <c r="O14" s="23">
        <f t="shared" si="4"/>
        <v>4.6204620462046202E-2</v>
      </c>
      <c r="P14" s="40">
        <v>371</v>
      </c>
      <c r="Q14" s="19">
        <f t="shared" si="5"/>
        <v>5.8305830583058306E-2</v>
      </c>
      <c r="R14" s="40">
        <v>262</v>
      </c>
      <c r="S14" s="25">
        <f t="shared" si="6"/>
        <v>4.1175546126041178E-2</v>
      </c>
      <c r="T14" s="40">
        <v>25</v>
      </c>
      <c r="U14" s="25">
        <f t="shared" si="7"/>
        <v>3.9289643250039292E-3</v>
      </c>
      <c r="V14" s="13">
        <v>0</v>
      </c>
      <c r="W14" s="28">
        <f t="shared" si="8"/>
        <v>0</v>
      </c>
      <c r="X14" s="12">
        <f t="shared" si="10"/>
        <v>6363</v>
      </c>
      <c r="Y14" s="28">
        <f t="shared" si="9"/>
        <v>1</v>
      </c>
    </row>
    <row r="15" spans="1:25" s="10" customFormat="1" x14ac:dyDescent="0.25">
      <c r="A15" s="35" t="s">
        <v>14</v>
      </c>
      <c r="B15" s="40">
        <v>82</v>
      </c>
      <c r="C15" s="19">
        <f t="shared" si="0"/>
        <v>4.3547530536378123E-2</v>
      </c>
      <c r="D15" s="40">
        <v>464</v>
      </c>
      <c r="E15" s="23">
        <f t="shared" si="1"/>
        <v>0.24641529474243229</v>
      </c>
      <c r="F15" s="40">
        <v>322</v>
      </c>
      <c r="G15" s="23">
        <f t="shared" si="2"/>
        <v>0.17100371747211895</v>
      </c>
      <c r="H15" s="40">
        <v>247</v>
      </c>
      <c r="I15" s="19">
        <f t="shared" si="3"/>
        <v>0.13117365905469994</v>
      </c>
      <c r="J15" s="40">
        <v>267</v>
      </c>
      <c r="K15" s="19">
        <f t="shared" si="3"/>
        <v>0.14179500796601169</v>
      </c>
      <c r="L15" s="40">
        <v>143</v>
      </c>
      <c r="M15" s="19">
        <f t="shared" si="4"/>
        <v>7.5942644715878915E-2</v>
      </c>
      <c r="N15" s="40">
        <v>118</v>
      </c>
      <c r="O15" s="23">
        <f t="shared" si="4"/>
        <v>6.2665958576739247E-2</v>
      </c>
      <c r="P15" s="40">
        <v>146</v>
      </c>
      <c r="Q15" s="19">
        <f t="shared" si="5"/>
        <v>7.7535847052575671E-2</v>
      </c>
      <c r="R15" s="40">
        <v>71</v>
      </c>
      <c r="S15" s="25">
        <f t="shared" si="6"/>
        <v>3.7705788635156667E-2</v>
      </c>
      <c r="T15" s="40">
        <v>8</v>
      </c>
      <c r="U15" s="25">
        <f t="shared" si="7"/>
        <v>4.2485395645246943E-3</v>
      </c>
      <c r="V15" s="13">
        <v>15</v>
      </c>
      <c r="W15" s="28">
        <f t="shared" si="8"/>
        <v>7.9660116834838028E-3</v>
      </c>
      <c r="X15" s="12">
        <f t="shared" si="10"/>
        <v>1883</v>
      </c>
      <c r="Y15" s="28">
        <f t="shared" si="9"/>
        <v>1</v>
      </c>
    </row>
    <row r="16" spans="1:25" s="10" customFormat="1" x14ac:dyDescent="0.25">
      <c r="A16" s="35" t="s">
        <v>15</v>
      </c>
      <c r="B16" s="40">
        <v>200</v>
      </c>
      <c r="C16" s="19">
        <f t="shared" si="0"/>
        <v>4.4150110375275942E-2</v>
      </c>
      <c r="D16" s="40">
        <v>1077</v>
      </c>
      <c r="E16" s="23">
        <f t="shared" si="1"/>
        <v>0.23774834437086093</v>
      </c>
      <c r="F16" s="40">
        <v>700</v>
      </c>
      <c r="G16" s="23">
        <f t="shared" si="2"/>
        <v>0.1545253863134658</v>
      </c>
      <c r="H16" s="40">
        <v>629</v>
      </c>
      <c r="I16" s="19">
        <f t="shared" si="3"/>
        <v>0.13885209713024282</v>
      </c>
      <c r="J16" s="40">
        <v>656</v>
      </c>
      <c r="K16" s="19">
        <f t="shared" si="3"/>
        <v>0.14481236203090508</v>
      </c>
      <c r="L16" s="40">
        <v>424</v>
      </c>
      <c r="M16" s="19">
        <f t="shared" si="4"/>
        <v>9.3598233995584992E-2</v>
      </c>
      <c r="N16" s="40">
        <v>277</v>
      </c>
      <c r="O16" s="23">
        <f t="shared" si="4"/>
        <v>6.1147902869757173E-2</v>
      </c>
      <c r="P16" s="40">
        <v>360</v>
      </c>
      <c r="Q16" s="19">
        <f t="shared" si="5"/>
        <v>7.9470198675496692E-2</v>
      </c>
      <c r="R16" s="40">
        <v>187</v>
      </c>
      <c r="S16" s="25">
        <f t="shared" si="6"/>
        <v>4.1280353200883003E-2</v>
      </c>
      <c r="T16" s="40">
        <v>20</v>
      </c>
      <c r="U16" s="25">
        <f t="shared" si="7"/>
        <v>4.4150110375275938E-3</v>
      </c>
      <c r="V16" s="13">
        <v>0</v>
      </c>
      <c r="W16" s="28">
        <f t="shared" si="8"/>
        <v>0</v>
      </c>
      <c r="X16" s="12">
        <f t="shared" si="10"/>
        <v>4530</v>
      </c>
      <c r="Y16" s="28">
        <f t="shared" si="9"/>
        <v>1</v>
      </c>
    </row>
    <row r="17" spans="1:36" s="10" customFormat="1" x14ac:dyDescent="0.25">
      <c r="A17" s="36" t="s">
        <v>16</v>
      </c>
      <c r="B17" s="40">
        <v>151</v>
      </c>
      <c r="C17" s="20">
        <f t="shared" si="0"/>
        <v>3.6012401621750539E-2</v>
      </c>
      <c r="D17" s="40">
        <v>1127</v>
      </c>
      <c r="E17" s="23">
        <f t="shared" si="1"/>
        <v>0.26878130217028379</v>
      </c>
      <c r="F17" s="40">
        <v>837</v>
      </c>
      <c r="G17" s="23">
        <f t="shared" si="2"/>
        <v>0.19961841163844501</v>
      </c>
      <c r="H17" s="40">
        <v>710</v>
      </c>
      <c r="I17" s="19">
        <f t="shared" si="3"/>
        <v>0.16932983544001909</v>
      </c>
      <c r="J17" s="40">
        <v>540</v>
      </c>
      <c r="K17" s="20">
        <f t="shared" si="3"/>
        <v>0.12878607202480324</v>
      </c>
      <c r="L17" s="40">
        <v>284</v>
      </c>
      <c r="M17" s="19">
        <f t="shared" si="4"/>
        <v>6.7731934176007633E-2</v>
      </c>
      <c r="N17" s="40">
        <v>199</v>
      </c>
      <c r="O17" s="23">
        <f t="shared" si="4"/>
        <v>4.746005246839971E-2</v>
      </c>
      <c r="P17" s="40">
        <v>213</v>
      </c>
      <c r="Q17" s="19">
        <f t="shared" si="5"/>
        <v>5.0798950632005721E-2</v>
      </c>
      <c r="R17" s="40">
        <v>117</v>
      </c>
      <c r="S17" s="25">
        <f t="shared" si="6"/>
        <v>2.7903648938707368E-2</v>
      </c>
      <c r="T17" s="40">
        <v>15</v>
      </c>
      <c r="U17" s="25">
        <f t="shared" si="7"/>
        <v>3.5773908895778677E-3</v>
      </c>
      <c r="V17" s="13">
        <v>0</v>
      </c>
      <c r="W17" s="28">
        <f t="shared" si="8"/>
        <v>0</v>
      </c>
      <c r="X17" s="12">
        <f t="shared" si="10"/>
        <v>4193</v>
      </c>
      <c r="Y17" s="28">
        <f t="shared" si="9"/>
        <v>1</v>
      </c>
    </row>
    <row r="18" spans="1:36" s="10" customFormat="1" x14ac:dyDescent="0.3">
      <c r="A18" s="6" t="s">
        <v>17</v>
      </c>
      <c r="B18" s="8">
        <v>2</v>
      </c>
      <c r="C18" s="21">
        <f t="shared" si="0"/>
        <v>1.0314595152140279E-3</v>
      </c>
      <c r="D18" s="8">
        <v>9</v>
      </c>
      <c r="E18" s="15">
        <f t="shared" si="1"/>
        <v>4.6415678184631255E-3</v>
      </c>
      <c r="F18" s="8">
        <v>38</v>
      </c>
      <c r="G18" s="15">
        <f t="shared" ref="G18:G24" si="11">(F18/$X18)</f>
        <v>1.9597730789066528E-2</v>
      </c>
      <c r="H18" s="8">
        <v>126</v>
      </c>
      <c r="I18" s="21">
        <f>(H18/$X18)</f>
        <v>6.4981949458483748E-2</v>
      </c>
      <c r="J18" s="8">
        <v>294</v>
      </c>
      <c r="K18" s="16">
        <f>(J18/$X18)</f>
        <v>0.15162454873646208</v>
      </c>
      <c r="L18" s="8">
        <v>299</v>
      </c>
      <c r="M18" s="21">
        <f>(L18/$X18)</f>
        <v>0.15420319752449715</v>
      </c>
      <c r="N18" s="8">
        <v>304</v>
      </c>
      <c r="O18" s="15">
        <f>(N18/$X18)</f>
        <v>0.15678184631253222</v>
      </c>
      <c r="P18" s="8">
        <v>519</v>
      </c>
      <c r="Q18" s="21">
        <f>(P18/$X18)</f>
        <v>0.26766374419804023</v>
      </c>
      <c r="R18" s="8">
        <v>334</v>
      </c>
      <c r="S18" s="26">
        <f>(R18/$X18)</f>
        <v>0.17225373904074265</v>
      </c>
      <c r="T18" s="8">
        <v>12</v>
      </c>
      <c r="U18" s="26">
        <f>(T18/$X18)</f>
        <v>6.1887570912841673E-3</v>
      </c>
      <c r="V18" s="9">
        <v>2</v>
      </c>
      <c r="W18" s="27">
        <f>(V18/$X18)</f>
        <v>1.0314595152140279E-3</v>
      </c>
      <c r="X18" s="8">
        <f>SUM(B18+D18+F18+H18+J18+L18+N18+P18+R18+T18+V18)</f>
        <v>1939</v>
      </c>
      <c r="Y18" s="27">
        <f>(X18/$X18)</f>
        <v>1</v>
      </c>
    </row>
    <row r="19" spans="1:36" s="10" customFormat="1" x14ac:dyDescent="0.3">
      <c r="A19" s="6" t="s">
        <v>18</v>
      </c>
      <c r="B19" s="8">
        <f>SUM(B20:B23)</f>
        <v>1135</v>
      </c>
      <c r="C19" s="15">
        <f t="shared" si="0"/>
        <v>3.3283481422832176E-2</v>
      </c>
      <c r="D19" s="8">
        <f>SUM(D20:D23)</f>
        <v>8258</v>
      </c>
      <c r="E19" s="15">
        <f t="shared" si="1"/>
        <v>0.24216298642268555</v>
      </c>
      <c r="F19" s="8">
        <f>SUM(F20:F23)</f>
        <v>8649</v>
      </c>
      <c r="G19" s="15">
        <f t="shared" si="11"/>
        <v>0.25362892583795199</v>
      </c>
      <c r="H19" s="8">
        <f>SUM(H20:H23)</f>
        <v>6901</v>
      </c>
      <c r="I19" s="21">
        <f>(H19/$X19)</f>
        <v>0.20236943198146681</v>
      </c>
      <c r="J19" s="8">
        <f>SUM(J20:J23)</f>
        <v>4075</v>
      </c>
      <c r="K19" s="21">
        <f>(J19/$X19)</f>
        <v>0.1194979619366001</v>
      </c>
      <c r="L19" s="8">
        <f>SUM(L20:L23)</f>
        <v>1859</v>
      </c>
      <c r="M19" s="21">
        <f>(L19/$X19)</f>
        <v>5.4514530365678424E-2</v>
      </c>
      <c r="N19" s="8">
        <f>SUM(N20:N23)</f>
        <v>960</v>
      </c>
      <c r="O19" s="15">
        <f>(N19/$X19)</f>
        <v>2.8151667106536465E-2</v>
      </c>
      <c r="P19" s="8">
        <f>SUM(P20:P23)</f>
        <v>1240</v>
      </c>
      <c r="Q19" s="21">
        <f>(P19/$X19)</f>
        <v>3.6362570012609598E-2</v>
      </c>
      <c r="R19" s="8">
        <f>SUM(R20:R23)</f>
        <v>807</v>
      </c>
      <c r="S19" s="26">
        <f>(R19/$X19)</f>
        <v>2.3664995161432216E-2</v>
      </c>
      <c r="T19" s="8">
        <f>SUM(T20:T23)</f>
        <v>206</v>
      </c>
      <c r="U19" s="26">
        <f>(T19/$X19)</f>
        <v>6.0408785666109495E-3</v>
      </c>
      <c r="V19" s="9">
        <f>SUM(V20:V23)</f>
        <v>11</v>
      </c>
      <c r="W19" s="27">
        <f>(V19/$X19)</f>
        <v>3.2257118559573031E-4</v>
      </c>
      <c r="X19" s="8">
        <f>SUM(X20:X23)</f>
        <v>34101</v>
      </c>
      <c r="Y19" s="27">
        <f>(X19/$X19)</f>
        <v>1</v>
      </c>
    </row>
    <row r="20" spans="1:36" s="10" customFormat="1" x14ac:dyDescent="0.3">
      <c r="A20" s="11" t="s">
        <v>19</v>
      </c>
      <c r="B20" s="12">
        <v>255</v>
      </c>
      <c r="C20" s="18">
        <f t="shared" si="0"/>
        <v>2.1184680568247901E-2</v>
      </c>
      <c r="D20" s="12">
        <v>2527</v>
      </c>
      <c r="E20" s="22">
        <f t="shared" si="1"/>
        <v>0.20993603057240176</v>
      </c>
      <c r="F20" s="12">
        <v>2830</v>
      </c>
      <c r="G20" s="22">
        <f t="shared" si="11"/>
        <v>0.23510841571820221</v>
      </c>
      <c r="H20" s="12">
        <v>2656</v>
      </c>
      <c r="I20" s="18">
        <f>(H20/$X20)</f>
        <v>0.22065298662457422</v>
      </c>
      <c r="J20" s="12">
        <v>1738</v>
      </c>
      <c r="K20" s="18">
        <f>(J20/$X20)</f>
        <v>0.14438813657888178</v>
      </c>
      <c r="L20" s="12">
        <v>815</v>
      </c>
      <c r="M20" s="18">
        <f>(L20/$X20)</f>
        <v>6.7707900639694271E-2</v>
      </c>
      <c r="N20" s="12">
        <v>390</v>
      </c>
      <c r="O20" s="22">
        <f>(N20/$X20)</f>
        <v>3.240009969261444E-2</v>
      </c>
      <c r="P20" s="12">
        <v>495</v>
      </c>
      <c r="Q20" s="18">
        <f>(P20/$X20)</f>
        <v>4.1123203456010636E-2</v>
      </c>
      <c r="R20" s="12">
        <v>281</v>
      </c>
      <c r="S20" s="25">
        <f>(R20/$X20)</f>
        <v>2.3344687214422198E-2</v>
      </c>
      <c r="T20" s="12">
        <v>50</v>
      </c>
      <c r="U20" s="25">
        <f>(T20/$X20)</f>
        <v>4.1538589349505691E-3</v>
      </c>
      <c r="V20" s="13">
        <v>0</v>
      </c>
      <c r="W20" s="28">
        <f>(V20/$X20)</f>
        <v>0</v>
      </c>
      <c r="X20" s="12">
        <f>SUM(B20+D20+F20+H20+J20+L20+N20+P20+R20+T20)</f>
        <v>12037</v>
      </c>
      <c r="Y20" s="28">
        <f>(X20/$X20)</f>
        <v>1</v>
      </c>
    </row>
    <row r="21" spans="1:36" s="10" customFormat="1" x14ac:dyDescent="0.3">
      <c r="A21" s="11" t="s">
        <v>20</v>
      </c>
      <c r="B21" s="12">
        <v>435</v>
      </c>
      <c r="C21" s="19">
        <f t="shared" si="0"/>
        <v>8.2277283903915269E-2</v>
      </c>
      <c r="D21" s="12">
        <v>1758</v>
      </c>
      <c r="E21" s="23">
        <f t="shared" si="1"/>
        <v>0.33251371288065062</v>
      </c>
      <c r="F21" s="12">
        <v>1665</v>
      </c>
      <c r="G21" s="23">
        <f t="shared" si="11"/>
        <v>0.31492339701153771</v>
      </c>
      <c r="H21" s="12">
        <v>760</v>
      </c>
      <c r="I21" s="19">
        <f>(H21/$X21)</f>
        <v>0.14374881785511631</v>
      </c>
      <c r="J21" s="12">
        <v>278</v>
      </c>
      <c r="K21" s="19">
        <f>(J21/$X21)</f>
        <v>5.2581804425950444E-2</v>
      </c>
      <c r="L21" s="12">
        <v>133</v>
      </c>
      <c r="M21" s="19">
        <f>(L21/$X21)</f>
        <v>2.5156043124645356E-2</v>
      </c>
      <c r="N21" s="12">
        <v>65</v>
      </c>
      <c r="O21" s="23">
        <f>(N21/$X21)</f>
        <v>1.2294306790240211E-2</v>
      </c>
      <c r="P21" s="12">
        <v>96</v>
      </c>
      <c r="Q21" s="19">
        <f>(P21/$X21)</f>
        <v>1.8157745413277852E-2</v>
      </c>
      <c r="R21" s="12">
        <v>75</v>
      </c>
      <c r="S21" s="25">
        <f>(R21/$X21)</f>
        <v>1.4185738604123321E-2</v>
      </c>
      <c r="T21" s="12">
        <v>22</v>
      </c>
      <c r="U21" s="25">
        <f>(T21/$X21)</f>
        <v>4.1611499905428407E-3</v>
      </c>
      <c r="V21" s="13">
        <v>0</v>
      </c>
      <c r="W21" s="28">
        <f>(V21/$X21)</f>
        <v>0</v>
      </c>
      <c r="X21" s="12">
        <f t="shared" ref="X21" si="12">SUM(B21+D21+F21+H21+J21+L21+N21+P21+R21+T21)</f>
        <v>5287</v>
      </c>
      <c r="Y21" s="28">
        <f>(X21/$X21)</f>
        <v>1</v>
      </c>
    </row>
    <row r="22" spans="1:36" s="10" customFormat="1" x14ac:dyDescent="0.3">
      <c r="A22" s="11" t="s">
        <v>21</v>
      </c>
      <c r="B22" s="12">
        <v>254</v>
      </c>
      <c r="C22" s="19">
        <f t="shared" si="0"/>
        <v>2.3464203233256351E-2</v>
      </c>
      <c r="D22" s="12">
        <v>2433</v>
      </c>
      <c r="E22" s="23">
        <f t="shared" si="1"/>
        <v>0.22475750577367207</v>
      </c>
      <c r="F22" s="12">
        <v>2487</v>
      </c>
      <c r="G22" s="23">
        <f t="shared" si="11"/>
        <v>0.22974595842956119</v>
      </c>
      <c r="H22" s="12">
        <v>2262</v>
      </c>
      <c r="I22" s="19">
        <f t="shared" ref="I22:K23" si="13">(H22/$X22)</f>
        <v>0.2089607390300231</v>
      </c>
      <c r="J22" s="12">
        <v>1449</v>
      </c>
      <c r="K22" s="19">
        <f t="shared" si="13"/>
        <v>0.1338568129330254</v>
      </c>
      <c r="L22" s="12">
        <v>685</v>
      </c>
      <c r="M22" s="19">
        <f t="shared" ref="M22:M23" si="14">(L22/$X22)</f>
        <v>6.3279445727482675E-2</v>
      </c>
      <c r="N22" s="12">
        <v>380</v>
      </c>
      <c r="O22" s="23">
        <f t="shared" ref="O22:O23" si="15">(N22/$X22)</f>
        <v>3.5103926096997688E-2</v>
      </c>
      <c r="P22" s="12">
        <v>459</v>
      </c>
      <c r="Q22" s="19">
        <f t="shared" ref="Q22:Q23" si="16">(P22/$X22)</f>
        <v>4.2401847575057737E-2</v>
      </c>
      <c r="R22" s="12">
        <v>301</v>
      </c>
      <c r="S22" s="25">
        <f t="shared" ref="S22:S23" si="17">(R22/$X22)</f>
        <v>2.7806004618937643E-2</v>
      </c>
      <c r="T22" s="12">
        <v>113</v>
      </c>
      <c r="U22" s="25">
        <f t="shared" ref="U22:U23" si="18">(T22/$X22)</f>
        <v>1.0438799076212471E-2</v>
      </c>
      <c r="V22" s="13">
        <v>2</v>
      </c>
      <c r="W22" s="28">
        <f t="shared" ref="W22:W23" si="19">(V22/$X22)</f>
        <v>1.8475750577367207E-4</v>
      </c>
      <c r="X22" s="12">
        <f>SUM(B22+D22+F22+H22+J22+L22+N22+P22+R22+T22+V22)</f>
        <v>10825</v>
      </c>
      <c r="Y22" s="28">
        <f t="shared" ref="Y22:Y23" si="20">(X22/$X22)</f>
        <v>1</v>
      </c>
    </row>
    <row r="23" spans="1:36" s="10" customFormat="1" ht="14.4" x14ac:dyDescent="0.3">
      <c r="A23" s="11" t="s">
        <v>22</v>
      </c>
      <c r="B23" s="12">
        <v>191</v>
      </c>
      <c r="C23" s="20">
        <f t="shared" si="0"/>
        <v>3.2090053763440859E-2</v>
      </c>
      <c r="D23" s="12">
        <v>1540</v>
      </c>
      <c r="E23" s="29">
        <f t="shared" si="1"/>
        <v>0.25873655913978494</v>
      </c>
      <c r="F23">
        <v>1667</v>
      </c>
      <c r="G23" s="29">
        <f t="shared" si="11"/>
        <v>0.28007392473118281</v>
      </c>
      <c r="H23" s="12">
        <v>1223</v>
      </c>
      <c r="I23" s="20">
        <f t="shared" si="13"/>
        <v>0.20547715053763441</v>
      </c>
      <c r="J23" s="12">
        <v>610</v>
      </c>
      <c r="K23" s="20">
        <f t="shared" si="13"/>
        <v>0.10248655913978495</v>
      </c>
      <c r="L23" s="12">
        <v>226</v>
      </c>
      <c r="M23" s="20">
        <f t="shared" si="14"/>
        <v>3.7970430107526883E-2</v>
      </c>
      <c r="N23" s="12">
        <v>125</v>
      </c>
      <c r="O23" s="29">
        <f t="shared" si="15"/>
        <v>2.1001344086021504E-2</v>
      </c>
      <c r="P23" s="12">
        <v>190</v>
      </c>
      <c r="Q23" s="20">
        <f t="shared" si="16"/>
        <v>3.1922043010752688E-2</v>
      </c>
      <c r="R23" s="12">
        <v>150</v>
      </c>
      <c r="S23" s="25">
        <f t="shared" si="17"/>
        <v>2.5201612903225805E-2</v>
      </c>
      <c r="T23" s="12">
        <v>21</v>
      </c>
      <c r="U23" s="25">
        <f t="shared" si="18"/>
        <v>3.5282258064516128E-3</v>
      </c>
      <c r="V23" s="13">
        <v>9</v>
      </c>
      <c r="W23" s="28">
        <f t="shared" si="19"/>
        <v>1.5120967741935483E-3</v>
      </c>
      <c r="X23" s="12">
        <f>SUM(B23+D23+F23+H23+J23+L23+N23+P23+R23+T23+V23)</f>
        <v>5952</v>
      </c>
      <c r="Y23" s="28">
        <f t="shared" si="20"/>
        <v>1</v>
      </c>
    </row>
    <row r="24" spans="1:36" s="10" customFormat="1" x14ac:dyDescent="0.25">
      <c r="A24" s="6" t="s">
        <v>1</v>
      </c>
      <c r="B24" s="8">
        <f>SUM(B5+B18+B19)</f>
        <v>3602</v>
      </c>
      <c r="C24" s="15">
        <f t="shared" si="0"/>
        <v>3.9498212601706252E-2</v>
      </c>
      <c r="D24" s="8">
        <f>SUM(D5+D18+D19)</f>
        <v>20897</v>
      </c>
      <c r="E24" s="15">
        <f t="shared" si="1"/>
        <v>0.22914884751189771</v>
      </c>
      <c r="F24" s="8">
        <f>SUM(F5+F18+F19)</f>
        <v>18373</v>
      </c>
      <c r="G24" s="15">
        <f t="shared" si="11"/>
        <v>0.201471588043073</v>
      </c>
      <c r="H24" s="8">
        <f>SUM(H5+H18+H19)</f>
        <v>15823</v>
      </c>
      <c r="I24" s="21">
        <f>(H24/$X24)</f>
        <v>0.17350922209794503</v>
      </c>
      <c r="J24" s="8">
        <f>SUM(J5+J18+J19)</f>
        <v>12061</v>
      </c>
      <c r="K24" s="20">
        <f>(J24/$X24)</f>
        <v>0.13225650810360332</v>
      </c>
      <c r="L24" s="8">
        <f>SUM(L5+L18+L19)</f>
        <v>6409</v>
      </c>
      <c r="M24" s="21">
        <f>(L24/$X24)</f>
        <v>7.0278746408754963E-2</v>
      </c>
      <c r="N24" s="8">
        <f>SUM(N5+N18+N19)</f>
        <v>4163</v>
      </c>
      <c r="O24" s="15">
        <f>(N24/$X24)</f>
        <v>4.5649933109634402E-2</v>
      </c>
      <c r="P24" s="8">
        <f>SUM(P5+P18+P19)</f>
        <v>5632</v>
      </c>
      <c r="Q24" s="21">
        <f>(P24/$X24)</f>
        <v>6.1758449020768907E-2</v>
      </c>
      <c r="R24" s="8">
        <f>SUM(R5+R18+R19)</f>
        <v>3265</v>
      </c>
      <c r="S24" s="26">
        <f>(R24/$X24)</f>
        <v>3.580279404346777E-2</v>
      </c>
      <c r="T24" s="8">
        <f>SUM(T5+T18+T19)</f>
        <v>941</v>
      </c>
      <c r="U24" s="26">
        <f>(T24/$X24)</f>
        <v>1.0318661315437419E-2</v>
      </c>
      <c r="V24" s="9">
        <f>SUM(V5+V18+V19)</f>
        <v>28</v>
      </c>
      <c r="W24" s="27">
        <f>(V24/$X24)</f>
        <v>3.0703774371120907E-4</v>
      </c>
      <c r="X24" s="8">
        <f>SUM(X5+X18+X19)</f>
        <v>91194</v>
      </c>
      <c r="Y24" s="27">
        <f>(X24/$X24)</f>
        <v>1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x14ac:dyDescent="0.25">
      <c r="A25" s="1" t="s">
        <v>40</v>
      </c>
      <c r="K25" s="30"/>
    </row>
    <row r="26" spans="1:36" x14ac:dyDescent="0.25">
      <c r="A26" s="44" t="s">
        <v>44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  <row r="27" spans="1:36" x14ac:dyDescent="0.25">
      <c r="A27" s="38" t="s">
        <v>45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</row>
    <row r="28" spans="1:36" x14ac:dyDescent="0.25">
      <c r="A28" s="44" t="s">
        <v>23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30" spans="1:36" ht="15.6" x14ac:dyDescent="0.3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</row>
    <row r="31" spans="1:36" x14ac:dyDescent="0.25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36" ht="14.4" x14ac:dyDescent="0.3">
      <c r="B32"/>
      <c r="C32"/>
      <c r="D32"/>
      <c r="E32"/>
      <c r="F32"/>
      <c r="G32"/>
      <c r="H32"/>
      <c r="I32"/>
      <c r="J32"/>
      <c r="K32"/>
      <c r="L32"/>
      <c r="M32" s="40"/>
      <c r="N32" s="40"/>
    </row>
    <row r="33" spans="2:14" x14ac:dyDescent="0.25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2:14" x14ac:dyDescent="0.25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2:14" x14ac:dyDescent="0.2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spans="2:14" x14ac:dyDescent="0.25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2:14" x14ac:dyDescent="0.25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</row>
  </sheetData>
  <mergeCells count="16">
    <mergeCell ref="A30:X30"/>
    <mergeCell ref="A26:Y26"/>
    <mergeCell ref="A28:Y28"/>
    <mergeCell ref="A1:X1"/>
    <mergeCell ref="B3:C3"/>
    <mergeCell ref="D3:E3"/>
    <mergeCell ref="F3:G3"/>
    <mergeCell ref="H3:I3"/>
    <mergeCell ref="L3:M3"/>
    <mergeCell ref="N3:O3"/>
    <mergeCell ref="P3:Q3"/>
    <mergeCell ref="R3:S3"/>
    <mergeCell ref="T3:U3"/>
    <mergeCell ref="J3:K3"/>
    <mergeCell ref="V3:W3"/>
    <mergeCell ref="X3:Y3"/>
  </mergeCells>
  <pageMargins left="0.25" right="0.25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0"/>
  <sheetViews>
    <sheetView workbookViewId="0">
      <selection activeCell="D32" sqref="D32"/>
    </sheetView>
  </sheetViews>
  <sheetFormatPr defaultColWidth="9.109375" defaultRowHeight="13.2" x14ac:dyDescent="0.25"/>
  <cols>
    <col min="1" max="1" width="28.5546875" style="1" customWidth="1"/>
    <col min="2" max="2" width="6.88671875" style="1" bestFit="1" customWidth="1"/>
    <col min="3" max="3" width="7.21875" style="1" bestFit="1" customWidth="1"/>
    <col min="4" max="4" width="7.88671875" style="1" bestFit="1" customWidth="1"/>
    <col min="5" max="5" width="7.21875" style="1" bestFit="1" customWidth="1"/>
    <col min="6" max="6" width="7.88671875" style="1" bestFit="1" customWidth="1"/>
    <col min="7" max="7" width="7.21875" style="1" bestFit="1" customWidth="1"/>
    <col min="8" max="8" width="7.88671875" style="1" bestFit="1" customWidth="1"/>
    <col min="9" max="9" width="7.21875" style="1" bestFit="1" customWidth="1"/>
    <col min="10" max="10" width="7.88671875" style="1" bestFit="1" customWidth="1"/>
    <col min="11" max="11" width="7.21875" style="1" customWidth="1"/>
    <col min="12" max="12" width="7.88671875" style="1" bestFit="1" customWidth="1"/>
    <col min="13" max="13" width="7.21875" style="1" bestFit="1" customWidth="1"/>
    <col min="14" max="14" width="6.88671875" style="1" bestFit="1" customWidth="1"/>
    <col min="15" max="15" width="7.21875" style="1" bestFit="1" customWidth="1"/>
    <col min="16" max="16" width="6.88671875" style="1" bestFit="1" customWidth="1"/>
    <col min="17" max="17" width="7.21875" style="1" bestFit="1" customWidth="1"/>
    <col min="18" max="18" width="6.88671875" style="1" bestFit="1" customWidth="1"/>
    <col min="19" max="19" width="7.21875" style="1" bestFit="1" customWidth="1"/>
    <col min="20" max="20" width="6.88671875" style="1" bestFit="1" customWidth="1"/>
    <col min="21" max="21" width="7.21875" style="1" bestFit="1" customWidth="1"/>
    <col min="22" max="22" width="5.5546875" style="1" customWidth="1"/>
    <col min="23" max="23" width="7.21875" style="1" bestFit="1" customWidth="1"/>
    <col min="24" max="24" width="8.109375" style="1" bestFit="1" customWidth="1"/>
    <col min="25" max="25" width="7.33203125" style="1" bestFit="1" customWidth="1"/>
    <col min="26" max="16384" width="9.109375" style="1"/>
  </cols>
  <sheetData>
    <row r="1" spans="1:25" ht="15.6" x14ac:dyDescent="0.3">
      <c r="A1" s="42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3" spans="1:25" ht="39.6" customHeight="1" x14ac:dyDescent="0.25">
      <c r="A3" s="2" t="s">
        <v>0</v>
      </c>
      <c r="B3" s="45" t="s">
        <v>24</v>
      </c>
      <c r="C3" s="46"/>
      <c r="D3" s="45" t="s">
        <v>25</v>
      </c>
      <c r="E3" s="47"/>
      <c r="F3" s="46" t="s">
        <v>26</v>
      </c>
      <c r="G3" s="46"/>
      <c r="H3" s="45" t="s">
        <v>27</v>
      </c>
      <c r="I3" s="47"/>
      <c r="J3" s="45" t="s">
        <v>34</v>
      </c>
      <c r="K3" s="46"/>
      <c r="L3" s="46" t="s">
        <v>28</v>
      </c>
      <c r="M3" s="46"/>
      <c r="N3" s="45" t="s">
        <v>29</v>
      </c>
      <c r="O3" s="47"/>
      <c r="P3" s="46" t="s">
        <v>30</v>
      </c>
      <c r="Q3" s="46"/>
      <c r="R3" s="45" t="s">
        <v>31</v>
      </c>
      <c r="S3" s="47"/>
      <c r="T3" s="46" t="s">
        <v>32</v>
      </c>
      <c r="U3" s="46"/>
      <c r="V3" s="46" t="s">
        <v>33</v>
      </c>
      <c r="W3" s="47"/>
      <c r="X3" s="45" t="s">
        <v>1</v>
      </c>
      <c r="Y3" s="46"/>
    </row>
    <row r="4" spans="1:25" x14ac:dyDescent="0.25">
      <c r="A4" s="2"/>
      <c r="B4" s="3" t="s">
        <v>2</v>
      </c>
      <c r="C4" s="4" t="s">
        <v>3</v>
      </c>
      <c r="D4" s="3" t="s">
        <v>2</v>
      </c>
      <c r="E4" s="4" t="s">
        <v>3</v>
      </c>
      <c r="F4" s="3" t="s">
        <v>2</v>
      </c>
      <c r="G4" s="5" t="s">
        <v>3</v>
      </c>
      <c r="H4" s="3" t="s">
        <v>2</v>
      </c>
      <c r="I4" s="5" t="s">
        <v>3</v>
      </c>
      <c r="J4" s="3" t="s">
        <v>2</v>
      </c>
      <c r="K4" s="4" t="s">
        <v>3</v>
      </c>
      <c r="L4" s="3" t="s">
        <v>2</v>
      </c>
      <c r="M4" s="5" t="s">
        <v>3</v>
      </c>
      <c r="N4" s="3" t="s">
        <v>2</v>
      </c>
      <c r="O4" s="4" t="s">
        <v>3</v>
      </c>
      <c r="P4" s="3" t="s">
        <v>2</v>
      </c>
      <c r="Q4" s="5" t="s">
        <v>3</v>
      </c>
      <c r="R4" s="3" t="s">
        <v>2</v>
      </c>
      <c r="S4" s="5" t="s">
        <v>3</v>
      </c>
      <c r="T4" s="4" t="s">
        <v>2</v>
      </c>
      <c r="U4" s="4" t="s">
        <v>3</v>
      </c>
      <c r="V4" s="4" t="s">
        <v>2</v>
      </c>
      <c r="W4" s="4" t="s">
        <v>3</v>
      </c>
      <c r="X4" s="3" t="s">
        <v>2</v>
      </c>
      <c r="Y4" s="4" t="s">
        <v>3</v>
      </c>
    </row>
    <row r="5" spans="1:25" s="10" customFormat="1" x14ac:dyDescent="0.25">
      <c r="A5" s="6" t="s">
        <v>4</v>
      </c>
      <c r="B5" s="8">
        <f>SUM(B6:B17)</f>
        <v>2151</v>
      </c>
      <c r="C5" s="21">
        <f t="shared" ref="C5:C24" si="0">(B5/$X5)</f>
        <v>3.7752075398845147E-2</v>
      </c>
      <c r="D5" s="8">
        <f>SUM(D6:D17)</f>
        <v>13208</v>
      </c>
      <c r="E5" s="15">
        <f t="shared" ref="E5:E24" si="1">(D5/$X5)</f>
        <v>0.2318128367586921</v>
      </c>
      <c r="F5" s="8">
        <f>SUM(F6:F17)</f>
        <v>10157</v>
      </c>
      <c r="G5" s="15">
        <f>(F5/$X5)</f>
        <v>0.17826491391263141</v>
      </c>
      <c r="H5" s="8">
        <f>SUM(H6:H17)</f>
        <v>8831</v>
      </c>
      <c r="I5" s="21">
        <f>(H5/$X5)</f>
        <v>0.15499236534040051</v>
      </c>
      <c r="J5" s="8">
        <f>SUM(J6:J17)</f>
        <v>7824</v>
      </c>
      <c r="K5" s="37">
        <f>(J5/$X5)</f>
        <v>0.13731856714112711</v>
      </c>
      <c r="L5" s="8">
        <f>SUM(L6:L17)</f>
        <v>4493</v>
      </c>
      <c r="M5" s="21">
        <f>(L5/$X5)</f>
        <v>7.8856380644821589E-2</v>
      </c>
      <c r="N5" s="8">
        <f>SUM(N6:N17)</f>
        <v>3002</v>
      </c>
      <c r="O5" s="15">
        <f>(N5/$X5)</f>
        <v>5.2687926707267844E-2</v>
      </c>
      <c r="P5" s="8">
        <f>SUM(P6:P17)</f>
        <v>4427</v>
      </c>
      <c r="Q5" s="21">
        <f>(P5/$X5)</f>
        <v>7.7698018498692456E-2</v>
      </c>
      <c r="R5" s="8">
        <f>SUM(R6:R17)</f>
        <v>2454</v>
      </c>
      <c r="S5" s="24">
        <f>(R5/$X5)</f>
        <v>4.3070010706074378E-2</v>
      </c>
      <c r="T5" s="8">
        <f>SUM(T6:T17)</f>
        <v>430</v>
      </c>
      <c r="U5" s="26">
        <f>(T5/$X5)</f>
        <v>7.5469048914474264E-3</v>
      </c>
      <c r="V5" s="9">
        <f>SUM(V6:V17)</f>
        <v>0</v>
      </c>
      <c r="W5" s="27">
        <f>(V5/$X5)</f>
        <v>0</v>
      </c>
      <c r="X5" s="8">
        <f>SUM(X6:X17)</f>
        <v>56977</v>
      </c>
      <c r="Y5" s="27">
        <f>(X5/$X5)</f>
        <v>1</v>
      </c>
    </row>
    <row r="6" spans="1:25" s="10" customFormat="1" ht="14.4" x14ac:dyDescent="0.3">
      <c r="A6" s="11" t="s">
        <v>5</v>
      </c>
      <c r="B6" s="12">
        <v>154</v>
      </c>
      <c r="C6" s="19">
        <f t="shared" si="0"/>
        <v>8.9795918367346933E-2</v>
      </c>
      <c r="D6">
        <v>382</v>
      </c>
      <c r="E6" s="22">
        <f t="shared" si="1"/>
        <v>0.2227405247813411</v>
      </c>
      <c r="F6">
        <v>251</v>
      </c>
      <c r="G6" s="22">
        <f t="shared" ref="G6:G17" si="2">(F6/$X6)</f>
        <v>0.14635568513119535</v>
      </c>
      <c r="H6">
        <v>249</v>
      </c>
      <c r="I6" s="18">
        <f t="shared" ref="I6:K17" si="3">(H6/$X6)</f>
        <v>0.14518950437317785</v>
      </c>
      <c r="J6">
        <v>191</v>
      </c>
      <c r="K6" s="18">
        <f t="shared" si="3"/>
        <v>0.11137026239067055</v>
      </c>
      <c r="L6">
        <v>126</v>
      </c>
      <c r="M6" s="18">
        <f t="shared" ref="M6:O17" si="4">(L6/$X6)</f>
        <v>7.3469387755102047E-2</v>
      </c>
      <c r="N6">
        <v>105</v>
      </c>
      <c r="O6" s="22">
        <f t="shared" si="4"/>
        <v>6.1224489795918366E-2</v>
      </c>
      <c r="P6">
        <v>141</v>
      </c>
      <c r="Q6" s="18">
        <f t="shared" ref="Q6:Q17" si="5">(P6/$X6)</f>
        <v>8.2215743440233233E-2</v>
      </c>
      <c r="R6">
        <v>101</v>
      </c>
      <c r="S6" s="25">
        <f t="shared" ref="S6:S17" si="6">(R6/$X6)</f>
        <v>5.8892128279883382E-2</v>
      </c>
      <c r="T6">
        <v>15</v>
      </c>
      <c r="U6" s="25">
        <f t="shared" ref="U6:U17" si="7">(T6/$X6)</f>
        <v>8.7463556851311956E-3</v>
      </c>
      <c r="V6" s="13">
        <v>0</v>
      </c>
      <c r="W6" s="28">
        <f t="shared" ref="W6:W17" si="8">(V6/$X6)</f>
        <v>0</v>
      </c>
      <c r="X6" s="12">
        <f>SUM(B6+D6+F6+H6+J6+L6+N6+P6+R6+T6+V6)</f>
        <v>1715</v>
      </c>
      <c r="Y6" s="28">
        <f t="shared" ref="Y6:Y17" si="9">(X6/$X6)</f>
        <v>1</v>
      </c>
    </row>
    <row r="7" spans="1:25" s="10" customFormat="1" ht="14.4" x14ac:dyDescent="0.3">
      <c r="A7" s="11" t="s">
        <v>6</v>
      </c>
      <c r="B7" s="12">
        <v>112</v>
      </c>
      <c r="C7" s="19">
        <f t="shared" si="0"/>
        <v>2.6871401151631478E-2</v>
      </c>
      <c r="D7">
        <v>502</v>
      </c>
      <c r="E7" s="23">
        <f t="shared" si="1"/>
        <v>0.12044145873320537</v>
      </c>
      <c r="F7">
        <v>546</v>
      </c>
      <c r="G7" s="23">
        <f t="shared" si="2"/>
        <v>0.13099808061420345</v>
      </c>
      <c r="H7">
        <v>684</v>
      </c>
      <c r="I7" s="19">
        <f t="shared" si="3"/>
        <v>0.16410748560460653</v>
      </c>
      <c r="J7">
        <v>737</v>
      </c>
      <c r="K7" s="19">
        <f t="shared" si="3"/>
        <v>0.17682341650671785</v>
      </c>
      <c r="L7">
        <v>500</v>
      </c>
      <c r="M7" s="19">
        <f t="shared" si="4"/>
        <v>0.1199616122840691</v>
      </c>
      <c r="N7">
        <v>360</v>
      </c>
      <c r="O7" s="23">
        <f t="shared" si="4"/>
        <v>8.6372360844529747E-2</v>
      </c>
      <c r="P7">
        <v>466</v>
      </c>
      <c r="Q7" s="19">
        <f t="shared" si="5"/>
        <v>0.11180422264875239</v>
      </c>
      <c r="R7">
        <v>239</v>
      </c>
      <c r="S7" s="25">
        <f t="shared" si="6"/>
        <v>5.7341650671785031E-2</v>
      </c>
      <c r="T7">
        <v>22</v>
      </c>
      <c r="U7" s="25">
        <f t="shared" si="7"/>
        <v>5.2783109404990402E-3</v>
      </c>
      <c r="V7" s="13">
        <v>0</v>
      </c>
      <c r="W7" s="28">
        <f t="shared" si="8"/>
        <v>0</v>
      </c>
      <c r="X7" s="12">
        <f t="shared" ref="X7:X17" si="10">SUM(B7+D7+F7+H7+J7+L7+N7+P7+R7+T7+V7)</f>
        <v>4168</v>
      </c>
      <c r="Y7" s="28">
        <f t="shared" si="9"/>
        <v>1</v>
      </c>
    </row>
    <row r="8" spans="1:25" s="10" customFormat="1" ht="14.4" x14ac:dyDescent="0.3">
      <c r="A8" s="11" t="s">
        <v>7</v>
      </c>
      <c r="B8" s="12">
        <v>348</v>
      </c>
      <c r="C8" s="19">
        <f t="shared" si="0"/>
        <v>4.2511605179574884E-2</v>
      </c>
      <c r="D8">
        <v>1772</v>
      </c>
      <c r="E8" s="23">
        <f t="shared" si="1"/>
        <v>0.21646713901783532</v>
      </c>
      <c r="F8">
        <v>1386</v>
      </c>
      <c r="G8" s="23">
        <f t="shared" si="2"/>
        <v>0.16931346200830685</v>
      </c>
      <c r="H8">
        <v>1187</v>
      </c>
      <c r="I8" s="19">
        <f t="shared" si="3"/>
        <v>0.14500366479354995</v>
      </c>
      <c r="J8">
        <v>1192</v>
      </c>
      <c r="K8" s="19">
        <f t="shared" si="3"/>
        <v>0.14561446371854386</v>
      </c>
      <c r="L8">
        <v>670</v>
      </c>
      <c r="M8" s="19">
        <f t="shared" si="4"/>
        <v>8.1847055949181527E-2</v>
      </c>
      <c r="N8">
        <v>458</v>
      </c>
      <c r="O8" s="23">
        <f t="shared" si="4"/>
        <v>5.5949181529440506E-2</v>
      </c>
      <c r="P8">
        <v>681</v>
      </c>
      <c r="Q8" s="19">
        <f t="shared" si="5"/>
        <v>8.3190813584168091E-2</v>
      </c>
      <c r="R8">
        <v>435</v>
      </c>
      <c r="S8" s="25">
        <f t="shared" si="6"/>
        <v>5.3139506474468606E-2</v>
      </c>
      <c r="T8">
        <v>57</v>
      </c>
      <c r="U8" s="25">
        <f t="shared" si="7"/>
        <v>6.9631077449303688E-3</v>
      </c>
      <c r="V8" s="13">
        <v>0</v>
      </c>
      <c r="W8" s="28">
        <f t="shared" si="8"/>
        <v>0</v>
      </c>
      <c r="X8" s="12">
        <f t="shared" si="10"/>
        <v>8186</v>
      </c>
      <c r="Y8" s="28">
        <f t="shared" si="9"/>
        <v>1</v>
      </c>
    </row>
    <row r="9" spans="1:25" s="10" customFormat="1" ht="14.4" x14ac:dyDescent="0.3">
      <c r="A9" s="11" t="s">
        <v>8</v>
      </c>
      <c r="B9" s="12">
        <v>236</v>
      </c>
      <c r="C9" s="19">
        <f t="shared" si="0"/>
        <v>4.0598658179941509E-2</v>
      </c>
      <c r="D9">
        <v>1160</v>
      </c>
      <c r="E9" s="23">
        <f t="shared" si="1"/>
        <v>0.19955272664717014</v>
      </c>
      <c r="F9">
        <v>1056</v>
      </c>
      <c r="G9" s="23">
        <f t="shared" si="2"/>
        <v>0.18166179253397557</v>
      </c>
      <c r="H9">
        <v>948</v>
      </c>
      <c r="I9" s="19">
        <f t="shared" si="3"/>
        <v>0.16308274557027352</v>
      </c>
      <c r="J9">
        <v>827</v>
      </c>
      <c r="K9" s="19">
        <f t="shared" si="3"/>
        <v>0.14226733184242216</v>
      </c>
      <c r="L9">
        <v>464</v>
      </c>
      <c r="M9" s="19">
        <f t="shared" si="4"/>
        <v>7.9821090658868055E-2</v>
      </c>
      <c r="N9">
        <v>335</v>
      </c>
      <c r="O9" s="23">
        <f t="shared" si="4"/>
        <v>5.7629451230001717E-2</v>
      </c>
      <c r="P9">
        <v>478</v>
      </c>
      <c r="Q9" s="19">
        <f t="shared" si="5"/>
        <v>8.2229485635644251E-2</v>
      </c>
      <c r="R9">
        <v>266</v>
      </c>
      <c r="S9" s="25">
        <f t="shared" si="6"/>
        <v>4.5759504558747638E-2</v>
      </c>
      <c r="T9">
        <v>43</v>
      </c>
      <c r="U9" s="25">
        <f t="shared" si="7"/>
        <v>7.3972131429554449E-3</v>
      </c>
      <c r="V9" s="13">
        <v>0</v>
      </c>
      <c r="W9" s="28">
        <f t="shared" si="8"/>
        <v>0</v>
      </c>
      <c r="X9" s="12">
        <f t="shared" si="10"/>
        <v>5813</v>
      </c>
      <c r="Y9" s="28">
        <f t="shared" si="9"/>
        <v>1</v>
      </c>
    </row>
    <row r="10" spans="1:25" s="10" customFormat="1" ht="14.4" x14ac:dyDescent="0.3">
      <c r="A10" s="11" t="s">
        <v>9</v>
      </c>
      <c r="B10" s="12">
        <v>269</v>
      </c>
      <c r="C10" s="19">
        <f t="shared" si="0"/>
        <v>3.5530313036586977E-2</v>
      </c>
      <c r="D10">
        <v>2144</v>
      </c>
      <c r="E10" s="23">
        <f t="shared" si="1"/>
        <v>0.2831858407079646</v>
      </c>
      <c r="F10">
        <v>1544</v>
      </c>
      <c r="G10" s="23">
        <f t="shared" si="2"/>
        <v>0.20393607185312376</v>
      </c>
      <c r="H10">
        <v>1160</v>
      </c>
      <c r="I10" s="19">
        <f t="shared" si="3"/>
        <v>0.15321621978602562</v>
      </c>
      <c r="J10">
        <v>929</v>
      </c>
      <c r="K10" s="19">
        <f t="shared" si="3"/>
        <v>0.1227050587769119</v>
      </c>
      <c r="L10">
        <v>434</v>
      </c>
      <c r="M10" s="19">
        <f t="shared" si="4"/>
        <v>5.7323999471668205E-2</v>
      </c>
      <c r="N10">
        <v>296</v>
      </c>
      <c r="O10" s="23">
        <f t="shared" si="4"/>
        <v>3.9096552635054814E-2</v>
      </c>
      <c r="P10">
        <v>448</v>
      </c>
      <c r="Q10" s="19">
        <f t="shared" si="5"/>
        <v>5.9173160744947828E-2</v>
      </c>
      <c r="R10">
        <v>304</v>
      </c>
      <c r="S10" s="25">
        <f t="shared" si="6"/>
        <v>4.0153216219786028E-2</v>
      </c>
      <c r="T10">
        <v>43</v>
      </c>
      <c r="U10" s="25">
        <f t="shared" si="7"/>
        <v>5.6795667679302598E-3</v>
      </c>
      <c r="V10" s="13">
        <v>0</v>
      </c>
      <c r="W10" s="28">
        <f t="shared" si="8"/>
        <v>0</v>
      </c>
      <c r="X10" s="12">
        <f t="shared" si="10"/>
        <v>7571</v>
      </c>
      <c r="Y10" s="28">
        <f t="shared" si="9"/>
        <v>1</v>
      </c>
    </row>
    <row r="11" spans="1:25" s="10" customFormat="1" ht="14.4" x14ac:dyDescent="0.3">
      <c r="A11" s="11" t="s">
        <v>10</v>
      </c>
      <c r="B11" s="12">
        <v>103</v>
      </c>
      <c r="C11" s="19">
        <f t="shared" si="0"/>
        <v>3.5517241379310345E-2</v>
      </c>
      <c r="D11">
        <v>727</v>
      </c>
      <c r="E11" s="23">
        <f t="shared" si="1"/>
        <v>0.25068965517241382</v>
      </c>
      <c r="F11">
        <v>535</v>
      </c>
      <c r="G11" s="23">
        <f t="shared" si="2"/>
        <v>0.18448275862068966</v>
      </c>
      <c r="H11">
        <v>465</v>
      </c>
      <c r="I11" s="19">
        <f t="shared" si="3"/>
        <v>0.16034482758620688</v>
      </c>
      <c r="J11">
        <v>378</v>
      </c>
      <c r="K11" s="19">
        <f t="shared" si="3"/>
        <v>0.13034482758620689</v>
      </c>
      <c r="L11">
        <v>191</v>
      </c>
      <c r="M11" s="19">
        <f t="shared" si="4"/>
        <v>6.5862068965517245E-2</v>
      </c>
      <c r="N11">
        <v>140</v>
      </c>
      <c r="O11" s="23">
        <f t="shared" si="4"/>
        <v>4.8275862068965517E-2</v>
      </c>
      <c r="P11">
        <v>211</v>
      </c>
      <c r="Q11" s="19">
        <f t="shared" si="5"/>
        <v>7.2758620689655176E-2</v>
      </c>
      <c r="R11">
        <v>121</v>
      </c>
      <c r="S11" s="25">
        <f t="shared" si="6"/>
        <v>4.172413793103448E-2</v>
      </c>
      <c r="T11">
        <v>29</v>
      </c>
      <c r="U11" s="25">
        <f t="shared" si="7"/>
        <v>0.01</v>
      </c>
      <c r="V11" s="13">
        <v>0</v>
      </c>
      <c r="W11" s="28">
        <f t="shared" si="8"/>
        <v>0</v>
      </c>
      <c r="X11" s="12">
        <f t="shared" si="10"/>
        <v>2900</v>
      </c>
      <c r="Y11" s="28">
        <f t="shared" si="9"/>
        <v>1</v>
      </c>
    </row>
    <row r="12" spans="1:25" s="10" customFormat="1" ht="14.4" x14ac:dyDescent="0.3">
      <c r="A12" s="11" t="s">
        <v>11</v>
      </c>
      <c r="B12" s="12">
        <v>253</v>
      </c>
      <c r="C12" s="19">
        <f t="shared" si="0"/>
        <v>3.468604332327941E-2</v>
      </c>
      <c r="D12">
        <v>1849</v>
      </c>
      <c r="E12" s="23">
        <f t="shared" si="1"/>
        <v>0.25349602412942146</v>
      </c>
      <c r="F12">
        <v>1363</v>
      </c>
      <c r="G12" s="23">
        <f t="shared" si="2"/>
        <v>0.18686591719221277</v>
      </c>
      <c r="H12">
        <v>1181</v>
      </c>
      <c r="I12" s="19">
        <f t="shared" si="3"/>
        <v>0.16191390183712639</v>
      </c>
      <c r="J12">
        <v>952</v>
      </c>
      <c r="K12" s="19">
        <f t="shared" si="3"/>
        <v>0.13051823416506717</v>
      </c>
      <c r="L12">
        <v>532</v>
      </c>
      <c r="M12" s="19">
        <f t="shared" si="4"/>
        <v>7.293666026871401E-2</v>
      </c>
      <c r="N12">
        <v>374</v>
      </c>
      <c r="O12" s="23">
        <f t="shared" si="4"/>
        <v>5.1275020564847819E-2</v>
      </c>
      <c r="P12">
        <v>519</v>
      </c>
      <c r="Q12" s="19">
        <f t="shared" si="5"/>
        <v>7.1154373457636408E-2</v>
      </c>
      <c r="R12">
        <v>254</v>
      </c>
      <c r="S12" s="25">
        <f t="shared" si="6"/>
        <v>3.4823142308746918E-2</v>
      </c>
      <c r="T12">
        <v>17</v>
      </c>
      <c r="U12" s="25">
        <f t="shared" si="7"/>
        <v>2.330682752947628E-3</v>
      </c>
      <c r="V12" s="13">
        <v>0</v>
      </c>
      <c r="W12" s="28">
        <f t="shared" si="8"/>
        <v>0</v>
      </c>
      <c r="X12" s="12">
        <f t="shared" si="10"/>
        <v>7294</v>
      </c>
      <c r="Y12" s="28">
        <f t="shared" si="9"/>
        <v>1</v>
      </c>
    </row>
    <row r="13" spans="1:25" s="10" customFormat="1" ht="14.4" x14ac:dyDescent="0.3">
      <c r="A13" s="11" t="s">
        <v>12</v>
      </c>
      <c r="B13" s="12">
        <v>71</v>
      </c>
      <c r="C13" s="19">
        <f t="shared" si="0"/>
        <v>4.5836023240800515E-2</v>
      </c>
      <c r="D13">
        <v>342</v>
      </c>
      <c r="E13" s="23">
        <f t="shared" si="1"/>
        <v>0.22078760490639121</v>
      </c>
      <c r="F13">
        <v>248</v>
      </c>
      <c r="G13" s="23">
        <f t="shared" si="2"/>
        <v>0.16010329244673982</v>
      </c>
      <c r="H13">
        <v>218</v>
      </c>
      <c r="I13" s="19">
        <f t="shared" si="3"/>
        <v>0.1407359586830213</v>
      </c>
      <c r="J13">
        <v>182</v>
      </c>
      <c r="K13" s="19">
        <f t="shared" si="3"/>
        <v>0.11749515816655907</v>
      </c>
      <c r="L13">
        <v>106</v>
      </c>
      <c r="M13" s="19">
        <f t="shared" si="4"/>
        <v>6.8431245965138804E-2</v>
      </c>
      <c r="N13">
        <v>71</v>
      </c>
      <c r="O13" s="23">
        <f t="shared" si="4"/>
        <v>4.5836023240800515E-2</v>
      </c>
      <c r="P13">
        <v>124</v>
      </c>
      <c r="Q13" s="19">
        <f t="shared" si="5"/>
        <v>8.005164622336991E-2</v>
      </c>
      <c r="R13">
        <v>80</v>
      </c>
      <c r="S13" s="25">
        <f t="shared" si="6"/>
        <v>5.1646223369916075E-2</v>
      </c>
      <c r="T13">
        <v>107</v>
      </c>
      <c r="U13" s="25">
        <f t="shared" si="7"/>
        <v>6.9076823757262748E-2</v>
      </c>
      <c r="V13" s="13">
        <v>0</v>
      </c>
      <c r="W13" s="28">
        <f t="shared" si="8"/>
        <v>0</v>
      </c>
      <c r="X13" s="12">
        <f t="shared" si="10"/>
        <v>1549</v>
      </c>
      <c r="Y13" s="28">
        <f t="shared" si="9"/>
        <v>1</v>
      </c>
    </row>
    <row r="14" spans="1:25" s="10" customFormat="1" ht="14.4" x14ac:dyDescent="0.3">
      <c r="A14" s="11" t="s">
        <v>41</v>
      </c>
      <c r="B14" s="12">
        <v>198</v>
      </c>
      <c r="C14" s="19">
        <f>(B14/$X14)</f>
        <v>3.0201342281879196E-2</v>
      </c>
      <c r="D14">
        <v>1511</v>
      </c>
      <c r="E14" s="23">
        <f>(D14/$X14)</f>
        <v>0.23047589993898718</v>
      </c>
      <c r="F14">
        <v>1271</v>
      </c>
      <c r="G14" s="23">
        <f>(F14/$X14)</f>
        <v>0.19386821232458817</v>
      </c>
      <c r="H14">
        <v>1082</v>
      </c>
      <c r="I14" s="19">
        <f>(H14/$X14)</f>
        <v>0.16503965832824893</v>
      </c>
      <c r="J14">
        <v>902</v>
      </c>
      <c r="K14" s="19">
        <f>(J14/$X14)</f>
        <v>0.13758389261744966</v>
      </c>
      <c r="L14">
        <v>530</v>
      </c>
      <c r="M14" s="19">
        <f>(L14/$X14)</f>
        <v>8.0841976815131181E-2</v>
      </c>
      <c r="N14">
        <v>306</v>
      </c>
      <c r="O14" s="23">
        <f>(N14/$X14)</f>
        <v>4.6674801708358755E-2</v>
      </c>
      <c r="P14">
        <v>424</v>
      </c>
      <c r="Q14" s="19">
        <f>(P14/$X14)</f>
        <v>6.4673581452104945E-2</v>
      </c>
      <c r="R14">
        <v>285</v>
      </c>
      <c r="S14" s="25">
        <f>(R14/$X14)</f>
        <v>4.3471629042098843E-2</v>
      </c>
      <c r="T14">
        <v>47</v>
      </c>
      <c r="U14" s="25">
        <f>(T14/$X14)</f>
        <v>7.1690054911531425E-3</v>
      </c>
      <c r="V14" s="13">
        <v>0</v>
      </c>
      <c r="W14" s="28">
        <f>(V14/$X14)</f>
        <v>0</v>
      </c>
      <c r="X14" s="12">
        <f t="shared" si="10"/>
        <v>6556</v>
      </c>
      <c r="Y14" s="28">
        <f>(X14/$X14)</f>
        <v>1</v>
      </c>
    </row>
    <row r="15" spans="1:25" s="10" customFormat="1" ht="14.4" x14ac:dyDescent="0.3">
      <c r="A15" s="11" t="s">
        <v>14</v>
      </c>
      <c r="B15" s="12">
        <v>88</v>
      </c>
      <c r="C15" s="19">
        <f t="shared" si="0"/>
        <v>4.5619491964748578E-2</v>
      </c>
      <c r="D15">
        <v>505</v>
      </c>
      <c r="E15" s="23">
        <f t="shared" si="1"/>
        <v>0.26179367547952309</v>
      </c>
      <c r="F15">
        <v>289</v>
      </c>
      <c r="G15" s="23">
        <f t="shared" si="2"/>
        <v>0.14981855883877657</v>
      </c>
      <c r="H15">
        <v>225</v>
      </c>
      <c r="I15" s="19">
        <f t="shared" si="3"/>
        <v>0.1166407465007776</v>
      </c>
      <c r="J15">
        <v>246</v>
      </c>
      <c r="K15" s="19">
        <f t="shared" si="3"/>
        <v>0.12752721617418353</v>
      </c>
      <c r="L15">
        <v>165</v>
      </c>
      <c r="M15" s="19">
        <f t="shared" si="4"/>
        <v>8.553654743390357E-2</v>
      </c>
      <c r="N15">
        <v>107</v>
      </c>
      <c r="O15" s="23">
        <f t="shared" si="4"/>
        <v>5.5469155002592016E-2</v>
      </c>
      <c r="P15">
        <v>271</v>
      </c>
      <c r="Q15" s="19">
        <f t="shared" si="5"/>
        <v>0.14048729911871435</v>
      </c>
      <c r="R15">
        <v>19</v>
      </c>
      <c r="S15" s="25">
        <f t="shared" si="6"/>
        <v>9.8496630378434417E-3</v>
      </c>
      <c r="T15">
        <v>14</v>
      </c>
      <c r="U15" s="25">
        <f t="shared" si="7"/>
        <v>7.2576464489372732E-3</v>
      </c>
      <c r="V15" s="13">
        <v>0</v>
      </c>
      <c r="W15" s="28">
        <f t="shared" si="8"/>
        <v>0</v>
      </c>
      <c r="X15" s="12">
        <f t="shared" si="10"/>
        <v>1929</v>
      </c>
      <c r="Y15" s="28">
        <f t="shared" si="9"/>
        <v>1</v>
      </c>
    </row>
    <row r="16" spans="1:25" s="10" customFormat="1" ht="14.4" x14ac:dyDescent="0.3">
      <c r="A16" s="11" t="s">
        <v>15</v>
      </c>
      <c r="B16" s="12">
        <v>162</v>
      </c>
      <c r="C16" s="19">
        <f t="shared" si="0"/>
        <v>3.4112444725205304E-2</v>
      </c>
      <c r="D16">
        <v>1154</v>
      </c>
      <c r="E16" s="23">
        <f t="shared" si="1"/>
        <v>0.24299852600547484</v>
      </c>
      <c r="F16">
        <v>728</v>
      </c>
      <c r="G16" s="23">
        <f t="shared" si="2"/>
        <v>0.15329543061697198</v>
      </c>
      <c r="H16">
        <v>697</v>
      </c>
      <c r="I16" s="19">
        <f t="shared" si="3"/>
        <v>0.14676774057696357</v>
      </c>
      <c r="J16">
        <v>678</v>
      </c>
      <c r="K16" s="19">
        <f t="shared" si="3"/>
        <v>0.14276689829437778</v>
      </c>
      <c r="L16">
        <v>442</v>
      </c>
      <c r="M16" s="19">
        <f t="shared" si="4"/>
        <v>9.3072225731733002E-2</v>
      </c>
      <c r="N16">
        <v>236</v>
      </c>
      <c r="O16" s="23">
        <f t="shared" si="4"/>
        <v>4.9694672562644766E-2</v>
      </c>
      <c r="P16">
        <v>423</v>
      </c>
      <c r="Q16" s="19">
        <f t="shared" si="5"/>
        <v>8.9071383449147196E-2</v>
      </c>
      <c r="R16">
        <v>208</v>
      </c>
      <c r="S16" s="25">
        <f t="shared" si="6"/>
        <v>4.3798694461991999E-2</v>
      </c>
      <c r="T16">
        <v>21</v>
      </c>
      <c r="U16" s="25">
        <f t="shared" si="7"/>
        <v>4.421983575489577E-3</v>
      </c>
      <c r="V16" s="13">
        <v>0</v>
      </c>
      <c r="W16" s="28">
        <f t="shared" si="8"/>
        <v>0</v>
      </c>
      <c r="X16" s="12">
        <f t="shared" si="10"/>
        <v>4749</v>
      </c>
      <c r="Y16" s="28">
        <f t="shared" si="9"/>
        <v>1</v>
      </c>
    </row>
    <row r="17" spans="1:36" s="10" customFormat="1" ht="14.4" x14ac:dyDescent="0.3">
      <c r="A17" s="11" t="s">
        <v>16</v>
      </c>
      <c r="B17" s="12">
        <v>157</v>
      </c>
      <c r="C17" s="20">
        <f t="shared" si="0"/>
        <v>3.4528260391466899E-2</v>
      </c>
      <c r="D17">
        <v>1160</v>
      </c>
      <c r="E17" s="23">
        <f t="shared" si="1"/>
        <v>0.25511326149109304</v>
      </c>
      <c r="F17">
        <v>940</v>
      </c>
      <c r="G17" s="23">
        <f t="shared" si="2"/>
        <v>0.20672971189795469</v>
      </c>
      <c r="H17">
        <v>735</v>
      </c>
      <c r="I17" s="19">
        <f t="shared" si="3"/>
        <v>0.1616450406861667</v>
      </c>
      <c r="J17">
        <v>610</v>
      </c>
      <c r="K17" s="20">
        <f t="shared" si="3"/>
        <v>0.13415438750824721</v>
      </c>
      <c r="L17">
        <v>333</v>
      </c>
      <c r="M17" s="19">
        <f t="shared" si="4"/>
        <v>7.3235100065977568E-2</v>
      </c>
      <c r="N17">
        <v>214</v>
      </c>
      <c r="O17" s="23">
        <f t="shared" si="4"/>
        <v>4.7063998240598197E-2</v>
      </c>
      <c r="P17">
        <v>241</v>
      </c>
      <c r="Q17" s="19">
        <f t="shared" si="5"/>
        <v>5.3001979327028811E-2</v>
      </c>
      <c r="R17">
        <v>142</v>
      </c>
      <c r="S17" s="25">
        <f t="shared" si="6"/>
        <v>3.122938201011656E-2</v>
      </c>
      <c r="T17">
        <v>15</v>
      </c>
      <c r="U17" s="25">
        <f t="shared" si="7"/>
        <v>3.2988783813503409E-3</v>
      </c>
      <c r="V17" s="13">
        <v>0</v>
      </c>
      <c r="W17" s="28">
        <f t="shared" si="8"/>
        <v>0</v>
      </c>
      <c r="X17" s="12">
        <f t="shared" si="10"/>
        <v>4547</v>
      </c>
      <c r="Y17" s="28">
        <f t="shared" si="9"/>
        <v>1</v>
      </c>
    </row>
    <row r="18" spans="1:36" s="10" customFormat="1" x14ac:dyDescent="0.3">
      <c r="A18" s="6" t="s">
        <v>17</v>
      </c>
      <c r="B18" s="8">
        <v>2</v>
      </c>
      <c r="C18" s="21">
        <f t="shared" si="0"/>
        <v>1.2658227848101266E-3</v>
      </c>
      <c r="D18" s="8">
        <v>11</v>
      </c>
      <c r="E18" s="15">
        <f t="shared" si="1"/>
        <v>6.962025316455696E-3</v>
      </c>
      <c r="F18" s="8">
        <v>24</v>
      </c>
      <c r="G18" s="15">
        <f t="shared" ref="G18:G24" si="11">(F18/$X18)</f>
        <v>1.5189873417721518E-2</v>
      </c>
      <c r="H18" s="8">
        <v>102</v>
      </c>
      <c r="I18" s="21">
        <f>(H18/$X18)</f>
        <v>6.4556962025316453E-2</v>
      </c>
      <c r="J18" s="8">
        <v>253</v>
      </c>
      <c r="K18" s="16">
        <f>(J18/$X18)</f>
        <v>0.16012658227848101</v>
      </c>
      <c r="L18" s="8">
        <v>244</v>
      </c>
      <c r="M18" s="21">
        <f>(L18/$X18)</f>
        <v>0.15443037974683543</v>
      </c>
      <c r="N18" s="8">
        <v>229</v>
      </c>
      <c r="O18" s="15">
        <f>(N18/$X18)</f>
        <v>0.14493670886075949</v>
      </c>
      <c r="P18" s="8">
        <v>440</v>
      </c>
      <c r="Q18" s="21">
        <f>(P18/$X18)</f>
        <v>0.27848101265822783</v>
      </c>
      <c r="R18" s="8">
        <v>260</v>
      </c>
      <c r="S18" s="26">
        <f>(R18/$X18)</f>
        <v>0.16455696202531644</v>
      </c>
      <c r="T18" s="8">
        <v>5</v>
      </c>
      <c r="U18" s="26">
        <f>(T18/$X18)</f>
        <v>3.1645569620253164E-3</v>
      </c>
      <c r="V18" s="9">
        <v>10</v>
      </c>
      <c r="W18" s="27">
        <f>(V18/$X18)</f>
        <v>6.3291139240506328E-3</v>
      </c>
      <c r="X18" s="8">
        <f>SUM(B18+D18+F18+H18+J18+L18+N18+P18+R18+T18+V18)</f>
        <v>1580</v>
      </c>
      <c r="Y18" s="27">
        <f>(X18/$X18)</f>
        <v>1</v>
      </c>
    </row>
    <row r="19" spans="1:36" s="10" customFormat="1" x14ac:dyDescent="0.3">
      <c r="A19" s="6" t="s">
        <v>18</v>
      </c>
      <c r="B19" s="8">
        <f>SUM(B20:B23)</f>
        <v>1025</v>
      </c>
      <c r="C19" s="15">
        <f t="shared" si="0"/>
        <v>3.0092184839410487E-2</v>
      </c>
      <c r="D19" s="8">
        <f>SUM(D20:D23)</f>
        <v>8488</v>
      </c>
      <c r="E19" s="15">
        <f t="shared" si="1"/>
        <v>0.24919264869943045</v>
      </c>
      <c r="F19" s="8">
        <f>SUM(F20:F23)</f>
        <v>8614</v>
      </c>
      <c r="G19" s="15">
        <f t="shared" si="11"/>
        <v>0.25289178556749459</v>
      </c>
      <c r="H19" s="8">
        <f>SUM(H20:H23)</f>
        <v>7025</v>
      </c>
      <c r="I19" s="21">
        <f>(H19/$X19)</f>
        <v>0.2062415595091304</v>
      </c>
      <c r="J19" s="8">
        <f>SUM(J20:J23)</f>
        <v>3961</v>
      </c>
      <c r="K19" s="21">
        <f>(J19/$X19)</f>
        <v>0.11628794551112677</v>
      </c>
      <c r="L19" s="8">
        <f>SUM(L20:L23)</f>
        <v>1781</v>
      </c>
      <c r="M19" s="21">
        <f>(L19/$X19)</f>
        <v>5.2287006047795195E-2</v>
      </c>
      <c r="N19" s="8">
        <f>SUM(N20:N23)</f>
        <v>888</v>
      </c>
      <c r="O19" s="15">
        <f>(N19/$X19)</f>
        <v>2.6070107451118547E-2</v>
      </c>
      <c r="P19" s="8">
        <f>SUM(P20:P23)</f>
        <v>1294</v>
      </c>
      <c r="Q19" s="21">
        <f>(P19/$X19)</f>
        <v>3.7989548470436264E-2</v>
      </c>
      <c r="R19" s="8">
        <f>SUM(R20:R23)</f>
        <v>791</v>
      </c>
      <c r="S19" s="26">
        <f>(R19/$X19)</f>
        <v>2.3222359227291409E-2</v>
      </c>
      <c r="T19" s="8">
        <f>SUM(T20:T23)</f>
        <v>166</v>
      </c>
      <c r="U19" s="26">
        <f>(T19/$X19)</f>
        <v>4.8734660325289178E-3</v>
      </c>
      <c r="V19" s="9">
        <f>SUM(V20:V23)</f>
        <v>29</v>
      </c>
      <c r="W19" s="27">
        <f>(V19/$X19)</f>
        <v>8.5138864423697964E-4</v>
      </c>
      <c r="X19" s="8">
        <f>SUM(X20:X23)</f>
        <v>34062</v>
      </c>
      <c r="Y19" s="27">
        <f>(X19/$X19)</f>
        <v>1</v>
      </c>
    </row>
    <row r="20" spans="1:36" s="10" customFormat="1" x14ac:dyDescent="0.3">
      <c r="A20" s="11" t="s">
        <v>19</v>
      </c>
      <c r="B20" s="12">
        <v>228</v>
      </c>
      <c r="C20" s="18">
        <f t="shared" si="0"/>
        <v>1.9216182048040455E-2</v>
      </c>
      <c r="D20" s="12">
        <v>2481</v>
      </c>
      <c r="E20" s="22">
        <f t="shared" si="1"/>
        <v>0.20910240202275601</v>
      </c>
      <c r="F20" s="12">
        <v>2807</v>
      </c>
      <c r="G20" s="22">
        <f t="shared" si="11"/>
        <v>0.23657817109144544</v>
      </c>
      <c r="H20" s="12">
        <v>2713</v>
      </c>
      <c r="I20" s="18">
        <f>(H20/$X20)</f>
        <v>0.22865571007163926</v>
      </c>
      <c r="J20" s="12">
        <v>1716</v>
      </c>
      <c r="K20" s="18">
        <f>(J20/$X20)</f>
        <v>0.14462705436156764</v>
      </c>
      <c r="L20" s="12">
        <v>761</v>
      </c>
      <c r="M20" s="18">
        <f>(L20/$X20)</f>
        <v>6.4138221660345551E-2</v>
      </c>
      <c r="N20" s="12">
        <v>343</v>
      </c>
      <c r="O20" s="22">
        <f>(N20/$X20)</f>
        <v>2.8908554572271386E-2</v>
      </c>
      <c r="P20" s="12">
        <v>490</v>
      </c>
      <c r="Q20" s="18">
        <f>(P20/$X20)</f>
        <v>4.1297935103244837E-2</v>
      </c>
      <c r="R20" s="12">
        <v>281</v>
      </c>
      <c r="S20" s="25">
        <f>(R20/$X20)</f>
        <v>2.3683101559207755E-2</v>
      </c>
      <c r="T20" s="12">
        <v>45</v>
      </c>
      <c r="U20" s="25">
        <f>(T20/$X20)</f>
        <v>3.7926675094816687E-3</v>
      </c>
      <c r="V20" s="13">
        <v>0</v>
      </c>
      <c r="W20" s="28">
        <f>(V20/$X20)</f>
        <v>0</v>
      </c>
      <c r="X20" s="12">
        <f>SUM(B20+D20+F20+H20+J20+L20+N20+P20+R20+T20)</f>
        <v>11865</v>
      </c>
      <c r="Y20" s="28">
        <f>(X20/$X20)</f>
        <v>1</v>
      </c>
    </row>
    <row r="21" spans="1:36" s="10" customFormat="1" x14ac:dyDescent="0.3">
      <c r="A21" s="11" t="s">
        <v>20</v>
      </c>
      <c r="B21" s="12">
        <v>354</v>
      </c>
      <c r="C21" s="19">
        <f t="shared" si="0"/>
        <v>6.5946348733233975E-2</v>
      </c>
      <c r="D21" s="12">
        <v>1878</v>
      </c>
      <c r="E21" s="23">
        <f t="shared" si="1"/>
        <v>0.34985096870342774</v>
      </c>
      <c r="F21" s="12">
        <v>1673</v>
      </c>
      <c r="G21" s="23">
        <f t="shared" si="11"/>
        <v>0.31166169895678092</v>
      </c>
      <c r="H21" s="12">
        <v>778</v>
      </c>
      <c r="I21" s="19">
        <f>(H21/$X21)</f>
        <v>0.14493293591654247</v>
      </c>
      <c r="J21" s="12">
        <v>265</v>
      </c>
      <c r="K21" s="19">
        <f>(J21/$X21)</f>
        <v>4.9366616989567812E-2</v>
      </c>
      <c r="L21" s="12">
        <v>135</v>
      </c>
      <c r="M21" s="19">
        <f>(L21/$X21)</f>
        <v>2.5149031296572279E-2</v>
      </c>
      <c r="N21" s="12">
        <v>63</v>
      </c>
      <c r="O21" s="23">
        <f>(N21/$X21)</f>
        <v>1.1736214605067064E-2</v>
      </c>
      <c r="P21" s="12">
        <v>117</v>
      </c>
      <c r="Q21" s="19">
        <f>(P21/$X21)</f>
        <v>2.1795827123695977E-2</v>
      </c>
      <c r="R21" s="12">
        <v>80</v>
      </c>
      <c r="S21" s="25">
        <f>(R21/$X21)</f>
        <v>1.4903129657228018E-2</v>
      </c>
      <c r="T21" s="12">
        <v>20</v>
      </c>
      <c r="U21" s="25">
        <f>(T21/$X21)</f>
        <v>3.7257824143070045E-3</v>
      </c>
      <c r="V21" s="13">
        <v>5</v>
      </c>
      <c r="W21" s="28">
        <f>(V21/$X21)</f>
        <v>9.3144560357675112E-4</v>
      </c>
      <c r="X21" s="12">
        <f>SUM(B21+D21+F21+H21+J21+L21+N21+P21+R21+T21+V21)</f>
        <v>5368</v>
      </c>
      <c r="Y21" s="28">
        <f>(X21/$X21)</f>
        <v>1</v>
      </c>
    </row>
    <row r="22" spans="1:36" s="10" customFormat="1" x14ac:dyDescent="0.3">
      <c r="A22" s="11" t="s">
        <v>21</v>
      </c>
      <c r="B22" s="12">
        <v>249</v>
      </c>
      <c r="C22" s="19">
        <f t="shared" si="0"/>
        <v>2.3047019622362087E-2</v>
      </c>
      <c r="D22" s="12">
        <v>2537</v>
      </c>
      <c r="E22" s="23">
        <f t="shared" si="1"/>
        <v>0.23482043687523141</v>
      </c>
      <c r="F22" s="12">
        <v>2432</v>
      </c>
      <c r="G22" s="23">
        <f t="shared" si="11"/>
        <v>0.22510181414291003</v>
      </c>
      <c r="H22" s="12">
        <v>2306</v>
      </c>
      <c r="I22" s="19">
        <f t="shared" ref="I22:K23" si="12">(H22/$X22)</f>
        <v>0.21343946686412441</v>
      </c>
      <c r="J22" s="12">
        <v>1404</v>
      </c>
      <c r="K22" s="19">
        <f t="shared" si="12"/>
        <v>0.12995186967789707</v>
      </c>
      <c r="L22" s="12">
        <v>651</v>
      </c>
      <c r="M22" s="19">
        <f t="shared" ref="M22:M23" si="13">(L22/$X22)</f>
        <v>6.0255460940392448E-2</v>
      </c>
      <c r="N22" s="12">
        <v>350</v>
      </c>
      <c r="O22" s="23">
        <f t="shared" ref="O22:O23" si="14">(N22/$X22)</f>
        <v>3.2395409107737874E-2</v>
      </c>
      <c r="P22" s="12">
        <v>483</v>
      </c>
      <c r="Q22" s="19">
        <f t="shared" ref="Q22:Q23" si="15">(P22/$X22)</f>
        <v>4.470566456867827E-2</v>
      </c>
      <c r="R22" s="12">
        <v>299</v>
      </c>
      <c r="S22" s="25">
        <f t="shared" ref="S22:S23" si="16">(R22/$X22)</f>
        <v>2.7674935209181784E-2</v>
      </c>
      <c r="T22" s="12">
        <v>87</v>
      </c>
      <c r="U22" s="25">
        <f t="shared" ref="U22:U23" si="17">(T22/$X22)</f>
        <v>8.052573121066272E-3</v>
      </c>
      <c r="V22" s="13">
        <v>6</v>
      </c>
      <c r="W22" s="28">
        <f t="shared" ref="W22:W23" si="18">(V22/$X22)</f>
        <v>5.5534987041836359E-4</v>
      </c>
      <c r="X22" s="12">
        <f>SUM(B22+D22+F22+H22+J22+L22+N22+P22+R22+T22+V22)</f>
        <v>10804</v>
      </c>
      <c r="Y22" s="28">
        <f t="shared" ref="Y22:Y23" si="19">(X22/$X22)</f>
        <v>1</v>
      </c>
    </row>
    <row r="23" spans="1:36" s="10" customFormat="1" x14ac:dyDescent="0.3">
      <c r="A23" s="11" t="s">
        <v>22</v>
      </c>
      <c r="B23" s="12">
        <v>194</v>
      </c>
      <c r="C23" s="20">
        <f t="shared" si="0"/>
        <v>3.2199170124481327E-2</v>
      </c>
      <c r="D23" s="12">
        <v>1592</v>
      </c>
      <c r="E23" s="29">
        <f t="shared" si="1"/>
        <v>0.26423236514522824</v>
      </c>
      <c r="F23" s="12">
        <v>1702</v>
      </c>
      <c r="G23" s="29">
        <f t="shared" si="11"/>
        <v>0.28248962655601662</v>
      </c>
      <c r="H23" s="12">
        <v>1228</v>
      </c>
      <c r="I23" s="20">
        <f t="shared" si="12"/>
        <v>0.20381742738589212</v>
      </c>
      <c r="J23" s="12">
        <v>576</v>
      </c>
      <c r="K23" s="20">
        <f t="shared" si="12"/>
        <v>9.5601659751037349E-2</v>
      </c>
      <c r="L23" s="12">
        <v>234</v>
      </c>
      <c r="M23" s="20">
        <f t="shared" si="13"/>
        <v>3.8838174273858918E-2</v>
      </c>
      <c r="N23" s="12">
        <v>132</v>
      </c>
      <c r="O23" s="29">
        <f t="shared" si="14"/>
        <v>2.1908713692946058E-2</v>
      </c>
      <c r="P23" s="12">
        <v>204</v>
      </c>
      <c r="Q23" s="20">
        <f t="shared" si="15"/>
        <v>3.3858921161825727E-2</v>
      </c>
      <c r="R23" s="12">
        <v>131</v>
      </c>
      <c r="S23" s="25">
        <f t="shared" si="16"/>
        <v>2.1742738589211618E-2</v>
      </c>
      <c r="T23" s="12">
        <v>14</v>
      </c>
      <c r="U23" s="25">
        <f t="shared" si="17"/>
        <v>2.3236514522821578E-3</v>
      </c>
      <c r="V23" s="13">
        <v>18</v>
      </c>
      <c r="W23" s="28">
        <f t="shared" si="18"/>
        <v>2.9875518672199172E-3</v>
      </c>
      <c r="X23" s="12">
        <f>SUM(B23+D23+F23+H23+J23+L23+N23+P23+R23+T23+V23)</f>
        <v>6025</v>
      </c>
      <c r="Y23" s="28">
        <f t="shared" si="19"/>
        <v>1</v>
      </c>
    </row>
    <row r="24" spans="1:36" s="10" customFormat="1" x14ac:dyDescent="0.25">
      <c r="A24" s="6" t="s">
        <v>1</v>
      </c>
      <c r="B24" s="8">
        <f>SUM(B5+B18+B19)</f>
        <v>3178</v>
      </c>
      <c r="C24" s="15">
        <f t="shared" si="0"/>
        <v>3.4312614042475084E-2</v>
      </c>
      <c r="D24" s="8">
        <f>SUM(D5+D18+D19)</f>
        <v>21707</v>
      </c>
      <c r="E24" s="15">
        <f t="shared" si="1"/>
        <v>0.23436875803020979</v>
      </c>
      <c r="F24" s="8">
        <f>SUM(F5+F18+F19)</f>
        <v>18795</v>
      </c>
      <c r="G24" s="15">
        <f t="shared" si="11"/>
        <v>0.20292812489877887</v>
      </c>
      <c r="H24" s="8">
        <f>SUM(H5+H18+H19)</f>
        <v>15958</v>
      </c>
      <c r="I24" s="21">
        <f>(H24/$X24)</f>
        <v>0.1722972608212138</v>
      </c>
      <c r="J24" s="8">
        <f>SUM(J5+J18+J19)</f>
        <v>12038</v>
      </c>
      <c r="K24" s="17">
        <f>(J24/$X24)</f>
        <v>0.12997333160582603</v>
      </c>
      <c r="L24" s="8">
        <f>SUM(L5+L18+L19)</f>
        <v>6518</v>
      </c>
      <c r="M24" s="21">
        <f>(L24/$X24)</f>
        <v>7.0374329241300382E-2</v>
      </c>
      <c r="N24" s="8">
        <f>SUM(N5+N18+N19)</f>
        <v>4119</v>
      </c>
      <c r="O24" s="15">
        <f>(N24/$X24)</f>
        <v>4.4472516438311793E-2</v>
      </c>
      <c r="P24" s="8">
        <f>SUM(P5+P18+P19)</f>
        <v>6161</v>
      </c>
      <c r="Q24" s="21">
        <f>(P24/$X24)</f>
        <v>6.651982854489899E-2</v>
      </c>
      <c r="R24" s="8">
        <f>SUM(R5+R18+R19)</f>
        <v>3505</v>
      </c>
      <c r="S24" s="26">
        <f>(R24/$X24)</f>
        <v>3.7843207117330135E-2</v>
      </c>
      <c r="T24" s="8">
        <f>SUM(T5+T18+T19)</f>
        <v>601</v>
      </c>
      <c r="U24" s="26">
        <f>(T24/$X24)</f>
        <v>6.488949351644911E-3</v>
      </c>
      <c r="V24" s="9">
        <f>SUM(V5+V18+V19)</f>
        <v>39</v>
      </c>
      <c r="W24" s="27">
        <f>(V24/$X24)</f>
        <v>4.2107990801023551E-4</v>
      </c>
      <c r="X24" s="8">
        <f>SUM(X5+X18+X19)</f>
        <v>92619</v>
      </c>
      <c r="Y24" s="27">
        <f>(X24/$X24)</f>
        <v>1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x14ac:dyDescent="0.25">
      <c r="A25" s="1" t="s">
        <v>40</v>
      </c>
      <c r="K25" s="30"/>
    </row>
    <row r="26" spans="1:36" x14ac:dyDescent="0.25">
      <c r="A26" s="44" t="s">
        <v>47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  <row r="27" spans="1:36" x14ac:dyDescent="0.25">
      <c r="A27" s="44" t="s">
        <v>23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9" spans="1:36" x14ac:dyDescent="0.25">
      <c r="B29" s="1" t="s">
        <v>46</v>
      </c>
    </row>
    <row r="30" spans="1:36" x14ac:dyDescent="0.25">
      <c r="I30" s="1" t="s">
        <v>43</v>
      </c>
    </row>
  </sheetData>
  <mergeCells count="15">
    <mergeCell ref="A26:Y26"/>
    <mergeCell ref="A27:Y27"/>
    <mergeCell ref="A1:X1"/>
    <mergeCell ref="B3:C3"/>
    <mergeCell ref="D3:E3"/>
    <mergeCell ref="F3:G3"/>
    <mergeCell ref="H3:I3"/>
    <mergeCell ref="L3:M3"/>
    <mergeCell ref="N3:O3"/>
    <mergeCell ref="P3:Q3"/>
    <mergeCell ref="R3:S3"/>
    <mergeCell ref="T3:U3"/>
    <mergeCell ref="J3:K3"/>
    <mergeCell ref="V3:W3"/>
    <mergeCell ref="X3:Y3"/>
  </mergeCells>
  <pageMargins left="0.25" right="0.25" top="0.75" bottom="0.75" header="0.3" footer="0.3"/>
  <pageSetup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1"/>
  <sheetViews>
    <sheetView topLeftCell="I1" workbookViewId="0">
      <pane ySplit="3" topLeftCell="A7" activePane="bottomLeft" state="frozen"/>
      <selection pane="bottomLeft" activeCell="T31" sqref="T31"/>
    </sheetView>
  </sheetViews>
  <sheetFormatPr defaultColWidth="9.109375" defaultRowHeight="13.2" x14ac:dyDescent="0.25"/>
  <cols>
    <col min="1" max="1" width="28.5546875" style="1" customWidth="1"/>
    <col min="2" max="2" width="6.88671875" style="1" bestFit="1" customWidth="1"/>
    <col min="3" max="3" width="7.21875" style="1" bestFit="1" customWidth="1"/>
    <col min="4" max="4" width="7.88671875" style="1" bestFit="1" customWidth="1"/>
    <col min="5" max="5" width="7.21875" style="1" bestFit="1" customWidth="1"/>
    <col min="6" max="6" width="7.88671875" style="1" bestFit="1" customWidth="1"/>
    <col min="7" max="7" width="7.21875" style="1" bestFit="1" customWidth="1"/>
    <col min="8" max="8" width="7.88671875" style="1" bestFit="1" customWidth="1"/>
    <col min="9" max="9" width="7.21875" style="1" bestFit="1" customWidth="1"/>
    <col min="10" max="10" width="7.88671875" style="1" bestFit="1" customWidth="1"/>
    <col min="11" max="11" width="7.21875" style="1" customWidth="1"/>
    <col min="12" max="12" width="6.88671875" style="1" bestFit="1" customWidth="1"/>
    <col min="13" max="13" width="7.21875" style="1" bestFit="1" customWidth="1"/>
    <col min="14" max="14" width="6.88671875" style="1" bestFit="1" customWidth="1"/>
    <col min="15" max="15" width="7.21875" style="1" bestFit="1" customWidth="1"/>
    <col min="16" max="16" width="6.88671875" style="1" bestFit="1" customWidth="1"/>
    <col min="17" max="17" width="7.21875" style="1" bestFit="1" customWidth="1"/>
    <col min="18" max="18" width="6.88671875" style="1" bestFit="1" customWidth="1"/>
    <col min="19" max="19" width="7.21875" style="1" bestFit="1" customWidth="1"/>
    <col min="20" max="20" width="6.88671875" style="1" bestFit="1" customWidth="1"/>
    <col min="21" max="21" width="7.21875" style="1" bestFit="1" customWidth="1"/>
    <col min="22" max="22" width="5.5546875" style="1" customWidth="1"/>
    <col min="23" max="23" width="7.21875" style="1" bestFit="1" customWidth="1"/>
    <col min="24" max="24" width="8.109375" style="1" bestFit="1" customWidth="1"/>
    <col min="25" max="25" width="7.33203125" style="1" bestFit="1" customWidth="1"/>
    <col min="26" max="16384" width="9.109375" style="1"/>
  </cols>
  <sheetData>
    <row r="1" spans="1:25" ht="15.6" x14ac:dyDescent="0.3">
      <c r="A1" s="42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3" spans="1:25" ht="39.6" customHeight="1" x14ac:dyDescent="0.25">
      <c r="A3" s="2" t="s">
        <v>0</v>
      </c>
      <c r="B3" s="45" t="s">
        <v>24</v>
      </c>
      <c r="C3" s="46"/>
      <c r="D3" s="45" t="s">
        <v>25</v>
      </c>
      <c r="E3" s="47"/>
      <c r="F3" s="46" t="s">
        <v>26</v>
      </c>
      <c r="G3" s="46"/>
      <c r="H3" s="45" t="s">
        <v>27</v>
      </c>
      <c r="I3" s="47"/>
      <c r="J3" s="45" t="s">
        <v>34</v>
      </c>
      <c r="K3" s="46"/>
      <c r="L3" s="46" t="s">
        <v>28</v>
      </c>
      <c r="M3" s="46"/>
      <c r="N3" s="45" t="s">
        <v>29</v>
      </c>
      <c r="O3" s="47"/>
      <c r="P3" s="46" t="s">
        <v>30</v>
      </c>
      <c r="Q3" s="46"/>
      <c r="R3" s="45" t="s">
        <v>31</v>
      </c>
      <c r="S3" s="47"/>
      <c r="T3" s="46" t="s">
        <v>32</v>
      </c>
      <c r="U3" s="46"/>
      <c r="V3" s="46" t="s">
        <v>33</v>
      </c>
      <c r="W3" s="47"/>
      <c r="X3" s="45" t="s">
        <v>1</v>
      </c>
      <c r="Y3" s="46"/>
    </row>
    <row r="4" spans="1:25" x14ac:dyDescent="0.25">
      <c r="A4" s="2"/>
      <c r="B4" s="3" t="s">
        <v>2</v>
      </c>
      <c r="C4" s="4" t="s">
        <v>3</v>
      </c>
      <c r="D4" s="3" t="s">
        <v>2</v>
      </c>
      <c r="E4" s="4" t="s">
        <v>3</v>
      </c>
      <c r="F4" s="3" t="s">
        <v>2</v>
      </c>
      <c r="G4" s="5" t="s">
        <v>3</v>
      </c>
      <c r="H4" s="3" t="s">
        <v>2</v>
      </c>
      <c r="I4" s="5" t="s">
        <v>3</v>
      </c>
      <c r="J4" s="3" t="s">
        <v>2</v>
      </c>
      <c r="K4" s="4" t="s">
        <v>3</v>
      </c>
      <c r="L4" s="3" t="s">
        <v>2</v>
      </c>
      <c r="M4" s="5" t="s">
        <v>3</v>
      </c>
      <c r="N4" s="3" t="s">
        <v>2</v>
      </c>
      <c r="O4" s="4" t="s">
        <v>3</v>
      </c>
      <c r="P4" s="3" t="s">
        <v>2</v>
      </c>
      <c r="Q4" s="5" t="s">
        <v>3</v>
      </c>
      <c r="R4" s="3" t="s">
        <v>2</v>
      </c>
      <c r="S4" s="5" t="s">
        <v>3</v>
      </c>
      <c r="T4" s="4" t="s">
        <v>2</v>
      </c>
      <c r="U4" s="4" t="s">
        <v>3</v>
      </c>
      <c r="V4" s="4" t="s">
        <v>2</v>
      </c>
      <c r="W4" s="4" t="s">
        <v>3</v>
      </c>
      <c r="X4" s="3" t="s">
        <v>2</v>
      </c>
      <c r="Y4" s="4" t="s">
        <v>3</v>
      </c>
    </row>
    <row r="5" spans="1:25" s="10" customFormat="1" x14ac:dyDescent="0.25">
      <c r="A5" s="6" t="s">
        <v>4</v>
      </c>
      <c r="B5" s="8">
        <f>SUM(B6:B17)</f>
        <v>1983</v>
      </c>
      <c r="C5" s="21">
        <f t="shared" ref="C5:C24" si="0">(B5/$X5)</f>
        <v>3.4055780724050286E-2</v>
      </c>
      <c r="D5" s="8">
        <f>SUM(D6:D17)</f>
        <v>13428</v>
      </c>
      <c r="E5" s="15">
        <f t="shared" ref="E5:E24" si="1">(D5/$X5)</f>
        <v>0.23061070275468848</v>
      </c>
      <c r="F5" s="8">
        <f>SUM(F6:F17)</f>
        <v>10167</v>
      </c>
      <c r="G5" s="15">
        <f>(F5/$X5)</f>
        <v>0.17460671841725631</v>
      </c>
      <c r="H5" s="8">
        <f>SUM(H6:H17)</f>
        <v>9044</v>
      </c>
      <c r="I5" s="21">
        <f>(H5/$X5)</f>
        <v>0.15532046438139727</v>
      </c>
      <c r="J5" s="8">
        <f>SUM(J6:J17)</f>
        <v>8084</v>
      </c>
      <c r="K5" s="37">
        <f>(J5/$X5)</f>
        <v>0.13883355086899773</v>
      </c>
      <c r="L5" s="8">
        <f>SUM(L6:L17)</f>
        <v>4698</v>
      </c>
      <c r="M5" s="21">
        <f>(L5/$X5)</f>
        <v>8.0682833001305215E-2</v>
      </c>
      <c r="N5" s="8">
        <f>SUM(N6:N17)</f>
        <v>3113</v>
      </c>
      <c r="O5" s="15">
        <f>(N5/$X5)</f>
        <v>5.3462251837603905E-2</v>
      </c>
      <c r="P5" s="8">
        <f>SUM(P6:P17)</f>
        <v>4996</v>
      </c>
      <c r="Q5" s="21">
        <f>(P5/$X5)</f>
        <v>8.5800645737445905E-2</v>
      </c>
      <c r="R5" s="8">
        <f>SUM(R6:R17)</f>
        <v>2236</v>
      </c>
      <c r="S5" s="24">
        <f>(R5/$X5)</f>
        <v>3.8400769389297248E-2</v>
      </c>
      <c r="T5" s="8">
        <f>SUM(T6:T17)</f>
        <v>479</v>
      </c>
      <c r="U5" s="26">
        <f>(T5/$X5)</f>
        <v>8.2262828879576828E-3</v>
      </c>
      <c r="V5" s="9">
        <f>SUM(V6:V17)</f>
        <v>0</v>
      </c>
      <c r="W5" s="27">
        <f>(V5/$X5)</f>
        <v>0</v>
      </c>
      <c r="X5" s="8">
        <f>SUM(X6:X17)</f>
        <v>58228</v>
      </c>
      <c r="Y5" s="27">
        <f>(X5/$X5)</f>
        <v>1</v>
      </c>
    </row>
    <row r="6" spans="1:25" s="10" customFormat="1" ht="14.4" x14ac:dyDescent="0.3">
      <c r="A6" s="11" t="s">
        <v>5</v>
      </c>
      <c r="B6" s="12">
        <v>129</v>
      </c>
      <c r="C6" s="16">
        <f t="shared" si="0"/>
        <v>7.710699342498506E-2</v>
      </c>
      <c r="D6" s="12">
        <v>370</v>
      </c>
      <c r="E6" s="22">
        <f t="shared" si="1"/>
        <v>0.22115959354453077</v>
      </c>
      <c r="F6" s="32">
        <v>267</v>
      </c>
      <c r="G6" s="22">
        <f t="shared" ref="G6:G17" si="2">(F6/$X6)</f>
        <v>0.15959354453078303</v>
      </c>
      <c r="H6" s="12">
        <v>241</v>
      </c>
      <c r="I6" s="18">
        <f t="shared" ref="I6:K17" si="3">(H6/$X6)</f>
        <v>0.14405260011954574</v>
      </c>
      <c r="J6" s="12">
        <v>193</v>
      </c>
      <c r="K6" s="18">
        <f t="shared" si="3"/>
        <v>0.11536162582187687</v>
      </c>
      <c r="L6">
        <v>117</v>
      </c>
      <c r="M6" s="18">
        <f t="shared" ref="M6:O17" si="4">(L6/$X6)</f>
        <v>6.9934249850567842E-2</v>
      </c>
      <c r="N6" s="12">
        <v>89</v>
      </c>
      <c r="O6" s="22">
        <f t="shared" si="4"/>
        <v>5.3197848176927673E-2</v>
      </c>
      <c r="P6" s="12">
        <v>155</v>
      </c>
      <c r="Q6" s="18">
        <f t="shared" ref="Q6:Q17" si="5">(P6/$X6)</f>
        <v>9.2647937836222355E-2</v>
      </c>
      <c r="R6">
        <v>92</v>
      </c>
      <c r="S6" s="25">
        <f t="shared" ref="S6:S17" si="6">(R6/$X6)</f>
        <v>5.4991034070531977E-2</v>
      </c>
      <c r="T6">
        <v>20</v>
      </c>
      <c r="U6" s="25">
        <f t="shared" ref="U6:U17" si="7">(T6/$X6)</f>
        <v>1.1954572624028692E-2</v>
      </c>
      <c r="V6" s="13">
        <v>0</v>
      </c>
      <c r="W6" s="28">
        <f t="shared" ref="W6:W17" si="8">(V6/$X6)</f>
        <v>0</v>
      </c>
      <c r="X6" s="12">
        <f>SUM(B6+D6+F6+H6+J6+L6+N6+P6+R6+T6)</f>
        <v>1673</v>
      </c>
      <c r="Y6" s="28">
        <f t="shared" ref="Y6:Y17" si="9">(X6/$X6)</f>
        <v>1</v>
      </c>
    </row>
    <row r="7" spans="1:25" s="10" customFormat="1" ht="14.4" x14ac:dyDescent="0.3">
      <c r="A7" s="11" t="s">
        <v>6</v>
      </c>
      <c r="B7" s="12">
        <v>152</v>
      </c>
      <c r="C7" s="19">
        <f t="shared" si="0"/>
        <v>3.4350282485875704E-2</v>
      </c>
      <c r="D7" s="12">
        <v>547</v>
      </c>
      <c r="E7" s="23">
        <f t="shared" si="1"/>
        <v>0.12361581920903955</v>
      </c>
      <c r="F7" s="32">
        <v>601</v>
      </c>
      <c r="G7" s="23">
        <f t="shared" si="2"/>
        <v>0.13581920903954803</v>
      </c>
      <c r="H7" s="12">
        <v>696</v>
      </c>
      <c r="I7" s="19">
        <f t="shared" si="3"/>
        <v>0.15728813559322033</v>
      </c>
      <c r="J7" s="12">
        <v>753</v>
      </c>
      <c r="K7" s="19">
        <f t="shared" si="3"/>
        <v>0.17016949152542374</v>
      </c>
      <c r="L7">
        <v>520</v>
      </c>
      <c r="M7" s="19">
        <f t="shared" si="4"/>
        <v>0.11751412429378531</v>
      </c>
      <c r="N7" s="12">
        <v>348</v>
      </c>
      <c r="O7" s="23">
        <f t="shared" si="4"/>
        <v>7.8644067796610165E-2</v>
      </c>
      <c r="P7" s="12">
        <v>528</v>
      </c>
      <c r="Q7" s="19">
        <f t="shared" si="5"/>
        <v>0.11932203389830509</v>
      </c>
      <c r="R7">
        <v>256</v>
      </c>
      <c r="S7" s="25">
        <f t="shared" si="6"/>
        <v>5.7853107344632768E-2</v>
      </c>
      <c r="T7">
        <v>24</v>
      </c>
      <c r="U7" s="25">
        <f t="shared" si="7"/>
        <v>5.4237288135593224E-3</v>
      </c>
      <c r="V7" s="13">
        <v>0</v>
      </c>
      <c r="W7" s="28">
        <f t="shared" si="8"/>
        <v>0</v>
      </c>
      <c r="X7" s="12">
        <f t="shared" ref="X7:X17" si="10">SUM(B7+D7+F7+H7+J7+L7+N7+P7+R7+T7)</f>
        <v>4425</v>
      </c>
      <c r="Y7" s="28">
        <f t="shared" si="9"/>
        <v>1</v>
      </c>
    </row>
    <row r="8" spans="1:25" s="10" customFormat="1" ht="14.4" x14ac:dyDescent="0.3">
      <c r="A8" s="11" t="s">
        <v>7</v>
      </c>
      <c r="B8" s="12">
        <v>293</v>
      </c>
      <c r="C8" s="19">
        <f t="shared" si="0"/>
        <v>3.673520561685055E-2</v>
      </c>
      <c r="D8" s="12">
        <v>1685</v>
      </c>
      <c r="E8" s="23">
        <f t="shared" si="1"/>
        <v>0.21125877632898696</v>
      </c>
      <c r="F8" s="32">
        <v>1306</v>
      </c>
      <c r="G8" s="23">
        <f t="shared" si="2"/>
        <v>0.16374122367101304</v>
      </c>
      <c r="H8" s="12">
        <v>1216</v>
      </c>
      <c r="I8" s="19">
        <f t="shared" si="3"/>
        <v>0.15245737211634905</v>
      </c>
      <c r="J8" s="12">
        <v>1138</v>
      </c>
      <c r="K8" s="19">
        <f t="shared" si="3"/>
        <v>0.14267803410230692</v>
      </c>
      <c r="L8">
        <v>670</v>
      </c>
      <c r="M8" s="19">
        <f t="shared" si="4"/>
        <v>8.4002006018054159E-2</v>
      </c>
      <c r="N8" s="12">
        <v>481</v>
      </c>
      <c r="O8" s="23">
        <f t="shared" si="4"/>
        <v>6.0305917753259781E-2</v>
      </c>
      <c r="P8" s="12">
        <v>720</v>
      </c>
      <c r="Q8" s="19">
        <f t="shared" si="5"/>
        <v>9.0270812437311942E-2</v>
      </c>
      <c r="R8">
        <v>404</v>
      </c>
      <c r="S8" s="25">
        <f t="shared" si="6"/>
        <v>5.0651955867602808E-2</v>
      </c>
      <c r="T8">
        <v>63</v>
      </c>
      <c r="U8" s="25">
        <f t="shared" si="7"/>
        <v>7.898696088264795E-3</v>
      </c>
      <c r="V8" s="13">
        <v>0</v>
      </c>
      <c r="W8" s="28">
        <f t="shared" si="8"/>
        <v>0</v>
      </c>
      <c r="X8" s="12">
        <f t="shared" si="10"/>
        <v>7976</v>
      </c>
      <c r="Y8" s="28">
        <f t="shared" si="9"/>
        <v>1</v>
      </c>
    </row>
    <row r="9" spans="1:25" s="10" customFormat="1" ht="14.4" x14ac:dyDescent="0.3">
      <c r="A9" s="11" t="s">
        <v>8</v>
      </c>
      <c r="B9" s="12">
        <v>204</v>
      </c>
      <c r="C9" s="19">
        <f t="shared" si="0"/>
        <v>3.3569195326641432E-2</v>
      </c>
      <c r="D9" s="12">
        <v>1225</v>
      </c>
      <c r="E9" s="23">
        <f t="shared" si="1"/>
        <v>0.20157972683890077</v>
      </c>
      <c r="F9" s="32">
        <v>1116</v>
      </c>
      <c r="G9" s="23">
        <f t="shared" si="2"/>
        <v>0.18364324502221491</v>
      </c>
      <c r="H9" s="12">
        <v>963</v>
      </c>
      <c r="I9" s="19">
        <f t="shared" si="3"/>
        <v>0.15846634852723382</v>
      </c>
      <c r="J9" s="12">
        <v>885</v>
      </c>
      <c r="K9" s="19">
        <f t="shared" si="3"/>
        <v>0.14563106796116504</v>
      </c>
      <c r="L9">
        <v>520</v>
      </c>
      <c r="M9" s="19">
        <f t="shared" si="4"/>
        <v>8.5568537107125225E-2</v>
      </c>
      <c r="N9" s="12">
        <v>355</v>
      </c>
      <c r="O9" s="23">
        <f t="shared" si="4"/>
        <v>5.8416982063518183E-2</v>
      </c>
      <c r="P9" s="12">
        <v>511</v>
      </c>
      <c r="Q9" s="19">
        <f t="shared" si="5"/>
        <v>8.4087543195655756E-2</v>
      </c>
      <c r="R9">
        <v>262</v>
      </c>
      <c r="S9" s="25">
        <f t="shared" si="6"/>
        <v>4.3113378311666943E-2</v>
      </c>
      <c r="T9">
        <v>36</v>
      </c>
      <c r="U9" s="25">
        <f t="shared" si="7"/>
        <v>5.9239756458779004E-3</v>
      </c>
      <c r="V9" s="13">
        <v>0</v>
      </c>
      <c r="W9" s="28">
        <f t="shared" si="8"/>
        <v>0</v>
      </c>
      <c r="X9" s="12">
        <f t="shared" si="10"/>
        <v>6077</v>
      </c>
      <c r="Y9" s="28">
        <f t="shared" si="9"/>
        <v>1</v>
      </c>
    </row>
    <row r="10" spans="1:25" s="10" customFormat="1" ht="14.4" x14ac:dyDescent="0.3">
      <c r="A10" s="11" t="s">
        <v>9</v>
      </c>
      <c r="B10" s="12">
        <v>285</v>
      </c>
      <c r="C10" s="19">
        <f t="shared" si="0"/>
        <v>3.7051482059282374E-2</v>
      </c>
      <c r="D10" s="12">
        <v>2216</v>
      </c>
      <c r="E10" s="23">
        <f t="shared" si="1"/>
        <v>0.28809152366094642</v>
      </c>
      <c r="F10" s="32">
        <v>1540</v>
      </c>
      <c r="G10" s="23">
        <f t="shared" si="2"/>
        <v>0.20020800832033281</v>
      </c>
      <c r="H10" s="12">
        <v>1163</v>
      </c>
      <c r="I10" s="19">
        <f t="shared" si="3"/>
        <v>0.15119604784191368</v>
      </c>
      <c r="J10" s="12">
        <v>928</v>
      </c>
      <c r="K10" s="19">
        <f t="shared" si="3"/>
        <v>0.12064482579303172</v>
      </c>
      <c r="L10">
        <v>426</v>
      </c>
      <c r="M10" s="19">
        <f t="shared" si="4"/>
        <v>5.5382215288611543E-2</v>
      </c>
      <c r="N10" s="12">
        <v>305</v>
      </c>
      <c r="O10" s="23">
        <f t="shared" si="4"/>
        <v>3.9651586063442538E-2</v>
      </c>
      <c r="P10" s="12">
        <v>479</v>
      </c>
      <c r="Q10" s="19">
        <f t="shared" si="5"/>
        <v>6.2272490899635984E-2</v>
      </c>
      <c r="R10">
        <v>312</v>
      </c>
      <c r="S10" s="25">
        <f t="shared" si="6"/>
        <v>4.0561622464898597E-2</v>
      </c>
      <c r="T10">
        <v>38</v>
      </c>
      <c r="U10" s="25">
        <f t="shared" si="7"/>
        <v>4.9401976079043158E-3</v>
      </c>
      <c r="V10" s="13">
        <v>0</v>
      </c>
      <c r="W10" s="28">
        <f t="shared" si="8"/>
        <v>0</v>
      </c>
      <c r="X10" s="12">
        <f t="shared" si="10"/>
        <v>7692</v>
      </c>
      <c r="Y10" s="28">
        <f t="shared" si="9"/>
        <v>1</v>
      </c>
    </row>
    <row r="11" spans="1:25" s="10" customFormat="1" ht="14.4" x14ac:dyDescent="0.3">
      <c r="A11" s="11" t="s">
        <v>10</v>
      </c>
      <c r="B11" s="12">
        <v>106</v>
      </c>
      <c r="C11" s="19">
        <f t="shared" si="0"/>
        <v>3.6140470508012272E-2</v>
      </c>
      <c r="D11" s="12">
        <v>773</v>
      </c>
      <c r="E11" s="23">
        <f t="shared" si="1"/>
        <v>0.26355267644050462</v>
      </c>
      <c r="F11" s="32">
        <v>519</v>
      </c>
      <c r="G11" s="23">
        <f t="shared" si="2"/>
        <v>0.17695192635526763</v>
      </c>
      <c r="H11" s="12">
        <v>427</v>
      </c>
      <c r="I11" s="19">
        <f t="shared" si="3"/>
        <v>0.14558472553699284</v>
      </c>
      <c r="J11" s="12">
        <v>357</v>
      </c>
      <c r="K11" s="19">
        <f t="shared" si="3"/>
        <v>0.12171837708830549</v>
      </c>
      <c r="L11">
        <v>211</v>
      </c>
      <c r="M11" s="19">
        <f t="shared" si="4"/>
        <v>7.1939993181043299E-2</v>
      </c>
      <c r="N11" s="12">
        <v>156</v>
      </c>
      <c r="O11" s="23">
        <f t="shared" si="4"/>
        <v>5.318786225707467E-2</v>
      </c>
      <c r="P11" s="12">
        <v>224</v>
      </c>
      <c r="Q11" s="19">
        <f t="shared" si="5"/>
        <v>7.6372315035799526E-2</v>
      </c>
      <c r="R11">
        <v>126</v>
      </c>
      <c r="S11" s="25">
        <f t="shared" si="6"/>
        <v>4.2959427207637228E-2</v>
      </c>
      <c r="T11">
        <v>34</v>
      </c>
      <c r="U11" s="25">
        <f t="shared" si="7"/>
        <v>1.1592226389362428E-2</v>
      </c>
      <c r="V11" s="13">
        <v>0</v>
      </c>
      <c r="W11" s="28">
        <f t="shared" si="8"/>
        <v>0</v>
      </c>
      <c r="X11" s="12">
        <f t="shared" si="10"/>
        <v>2933</v>
      </c>
      <c r="Y11" s="28">
        <f t="shared" si="9"/>
        <v>1</v>
      </c>
    </row>
    <row r="12" spans="1:25" s="10" customFormat="1" ht="14.4" x14ac:dyDescent="0.3">
      <c r="A12" s="11" t="s">
        <v>11</v>
      </c>
      <c r="B12" s="12">
        <v>206</v>
      </c>
      <c r="C12" s="19">
        <f t="shared" si="0"/>
        <v>2.7766545356517052E-2</v>
      </c>
      <c r="D12" s="12">
        <v>1866</v>
      </c>
      <c r="E12" s="23">
        <f t="shared" si="1"/>
        <v>0.25151637687019812</v>
      </c>
      <c r="F12" s="32">
        <v>1417</v>
      </c>
      <c r="G12" s="23">
        <f t="shared" si="2"/>
        <v>0.19099609111740126</v>
      </c>
      <c r="H12" s="12">
        <v>1197</v>
      </c>
      <c r="I12" s="19">
        <f t="shared" si="3"/>
        <v>0.16134249898908209</v>
      </c>
      <c r="J12" s="12">
        <v>973</v>
      </c>
      <c r="K12" s="19">
        <f t="shared" si="3"/>
        <v>0.131149750640248</v>
      </c>
      <c r="L12">
        <v>545</v>
      </c>
      <c r="M12" s="19">
        <f t="shared" si="4"/>
        <v>7.3460035045154332E-2</v>
      </c>
      <c r="N12" s="12">
        <v>365</v>
      </c>
      <c r="O12" s="23">
        <f t="shared" si="4"/>
        <v>4.9198005121984092E-2</v>
      </c>
      <c r="P12" s="12">
        <v>557</v>
      </c>
      <c r="Q12" s="19">
        <f t="shared" si="5"/>
        <v>7.5077503706699023E-2</v>
      </c>
      <c r="R12">
        <v>276</v>
      </c>
      <c r="S12" s="25">
        <f t="shared" si="6"/>
        <v>3.7201779215527697E-2</v>
      </c>
      <c r="T12">
        <v>17</v>
      </c>
      <c r="U12" s="25">
        <f t="shared" si="7"/>
        <v>2.2914139371883004E-3</v>
      </c>
      <c r="V12" s="13">
        <v>0</v>
      </c>
      <c r="W12" s="28">
        <f t="shared" si="8"/>
        <v>0</v>
      </c>
      <c r="X12" s="12">
        <f t="shared" si="10"/>
        <v>7419</v>
      </c>
      <c r="Y12" s="28">
        <f t="shared" si="9"/>
        <v>1</v>
      </c>
    </row>
    <row r="13" spans="1:25" s="10" customFormat="1" ht="14.4" x14ac:dyDescent="0.3">
      <c r="A13" s="11" t="s">
        <v>12</v>
      </c>
      <c r="B13" s="12">
        <v>61</v>
      </c>
      <c r="C13" s="19">
        <f t="shared" si="0"/>
        <v>4.286718200983837E-2</v>
      </c>
      <c r="D13" s="12">
        <v>318</v>
      </c>
      <c r="E13" s="23">
        <f t="shared" si="1"/>
        <v>0.22347153900210823</v>
      </c>
      <c r="F13" s="32">
        <v>247</v>
      </c>
      <c r="G13" s="23">
        <f t="shared" si="2"/>
        <v>0.1735769501054111</v>
      </c>
      <c r="H13" s="12">
        <v>226</v>
      </c>
      <c r="I13" s="19">
        <f t="shared" si="3"/>
        <v>0.15881939564300773</v>
      </c>
      <c r="J13" s="12">
        <v>182</v>
      </c>
      <c r="K13" s="19">
        <f t="shared" si="3"/>
        <v>0.12789880534082923</v>
      </c>
      <c r="L13">
        <v>103</v>
      </c>
      <c r="M13" s="19">
        <f t="shared" si="4"/>
        <v>7.2382290934645113E-2</v>
      </c>
      <c r="N13" s="12">
        <v>77</v>
      </c>
      <c r="O13" s="23">
        <f t="shared" si="4"/>
        <v>5.4111033028812365E-2</v>
      </c>
      <c r="P13" s="12">
        <v>125</v>
      </c>
      <c r="Q13" s="19">
        <f t="shared" si="5"/>
        <v>8.7842586085734364E-2</v>
      </c>
      <c r="R13">
        <v>75</v>
      </c>
      <c r="S13" s="25">
        <f t="shared" si="6"/>
        <v>5.270555165144062E-2</v>
      </c>
      <c r="T13">
        <v>9</v>
      </c>
      <c r="U13" s="25">
        <f t="shared" si="7"/>
        <v>6.3246661981728744E-3</v>
      </c>
      <c r="V13" s="13">
        <v>0</v>
      </c>
      <c r="W13" s="28">
        <f t="shared" si="8"/>
        <v>0</v>
      </c>
      <c r="X13" s="12">
        <f t="shared" si="10"/>
        <v>1423</v>
      </c>
      <c r="Y13" s="28">
        <f t="shared" si="9"/>
        <v>1</v>
      </c>
    </row>
    <row r="14" spans="1:25" s="10" customFormat="1" ht="14.4" x14ac:dyDescent="0.3">
      <c r="A14" s="11" t="s">
        <v>13</v>
      </c>
      <c r="B14" s="12">
        <v>200</v>
      </c>
      <c r="C14" s="19">
        <f>(B14/$X14)</f>
        <v>2.9368575624082231E-2</v>
      </c>
      <c r="D14" s="12">
        <v>1584</v>
      </c>
      <c r="E14" s="23">
        <f>(D14/$X14)</f>
        <v>0.23259911894273128</v>
      </c>
      <c r="F14" s="32">
        <v>1243</v>
      </c>
      <c r="G14" s="23">
        <f>(F14/$X14)</f>
        <v>0.18252569750367106</v>
      </c>
      <c r="H14" s="12">
        <v>1123</v>
      </c>
      <c r="I14" s="19">
        <f>(H14/$X14)</f>
        <v>0.16490455212922173</v>
      </c>
      <c r="J14" s="12">
        <v>922</v>
      </c>
      <c r="K14" s="19">
        <f>(J14/$X14)</f>
        <v>0.1353891336270191</v>
      </c>
      <c r="L14" s="12">
        <v>564</v>
      </c>
      <c r="M14" s="19">
        <f>(L14/$X14)</f>
        <v>8.2819383259911894E-2</v>
      </c>
      <c r="N14" s="12">
        <v>325</v>
      </c>
      <c r="O14" s="23">
        <f>(N14/$X14)</f>
        <v>4.772393538913363E-2</v>
      </c>
      <c r="P14" s="12">
        <v>742</v>
      </c>
      <c r="Q14" s="19">
        <f>(P14/$X14)</f>
        <v>0.10895741556534508</v>
      </c>
      <c r="R14" s="12">
        <v>54</v>
      </c>
      <c r="S14" s="25">
        <f>(R14/$X14)</f>
        <v>7.9295154185022032E-3</v>
      </c>
      <c r="T14" s="12">
        <v>53</v>
      </c>
      <c r="U14" s="25">
        <f>(T14/$X14)</f>
        <v>7.7826725403817914E-3</v>
      </c>
      <c r="V14" s="13">
        <v>0</v>
      </c>
      <c r="W14" s="28">
        <f>(V14/$X14)</f>
        <v>0</v>
      </c>
      <c r="X14" s="12">
        <f>SUM(B14+D14+F14+H14+J14+L14+N14+P14+R14+T14)</f>
        <v>6810</v>
      </c>
      <c r="Y14" s="28">
        <f>(X14/$X14)</f>
        <v>1</v>
      </c>
    </row>
    <row r="15" spans="1:25" s="10" customFormat="1" ht="14.4" x14ac:dyDescent="0.3">
      <c r="A15" s="11" t="s">
        <v>14</v>
      </c>
      <c r="B15" s="12">
        <v>79</v>
      </c>
      <c r="C15" s="19">
        <f t="shared" si="0"/>
        <v>3.787152444870566E-2</v>
      </c>
      <c r="D15" s="12">
        <v>491</v>
      </c>
      <c r="E15" s="23">
        <f t="shared" si="1"/>
        <v>0.23537871524448706</v>
      </c>
      <c r="F15" s="32">
        <v>185</v>
      </c>
      <c r="G15" s="23">
        <f t="shared" si="2"/>
        <v>8.8686481303930975E-2</v>
      </c>
      <c r="H15" s="12">
        <v>318</v>
      </c>
      <c r="I15" s="19">
        <f t="shared" si="3"/>
        <v>0.15244487056567593</v>
      </c>
      <c r="J15" s="12">
        <v>315</v>
      </c>
      <c r="K15" s="19">
        <f t="shared" si="3"/>
        <v>0.15100671140939598</v>
      </c>
      <c r="L15" s="12">
        <v>201</v>
      </c>
      <c r="M15" s="19">
        <f t="shared" si="4"/>
        <v>9.6356663470757428E-2</v>
      </c>
      <c r="N15" s="12">
        <v>116</v>
      </c>
      <c r="O15" s="23">
        <f t="shared" si="4"/>
        <v>5.560882070949185E-2</v>
      </c>
      <c r="P15" s="12">
        <v>200</v>
      </c>
      <c r="Q15" s="19">
        <f t="shared" si="5"/>
        <v>9.5877277085330781E-2</v>
      </c>
      <c r="R15" s="12">
        <v>17</v>
      </c>
      <c r="S15" s="25">
        <f t="shared" si="6"/>
        <v>8.1495685522531159E-3</v>
      </c>
      <c r="T15" s="12">
        <v>164</v>
      </c>
      <c r="U15" s="25">
        <f t="shared" si="7"/>
        <v>7.861936720997123E-2</v>
      </c>
      <c r="V15" s="13">
        <v>0</v>
      </c>
      <c r="W15" s="28">
        <f t="shared" si="8"/>
        <v>0</v>
      </c>
      <c r="X15" s="12">
        <f t="shared" si="10"/>
        <v>2086</v>
      </c>
      <c r="Y15" s="28">
        <f t="shared" si="9"/>
        <v>1</v>
      </c>
    </row>
    <row r="16" spans="1:25" s="10" customFormat="1" ht="14.4" x14ac:dyDescent="0.3">
      <c r="A16" s="11" t="s">
        <v>15</v>
      </c>
      <c r="B16" s="12">
        <v>132</v>
      </c>
      <c r="C16" s="19">
        <f t="shared" si="0"/>
        <v>2.6506024096385541E-2</v>
      </c>
      <c r="D16" s="12">
        <v>1138</v>
      </c>
      <c r="E16" s="23">
        <f t="shared" si="1"/>
        <v>0.22851405622489959</v>
      </c>
      <c r="F16" s="32">
        <v>830</v>
      </c>
      <c r="G16" s="23">
        <f t="shared" si="2"/>
        <v>0.16666666666666666</v>
      </c>
      <c r="H16" s="12">
        <v>713</v>
      </c>
      <c r="I16" s="19">
        <f t="shared" si="3"/>
        <v>0.1431726907630522</v>
      </c>
      <c r="J16" s="12">
        <v>742</v>
      </c>
      <c r="K16" s="19">
        <f t="shared" si="3"/>
        <v>0.14899598393574298</v>
      </c>
      <c r="L16" s="12">
        <v>458</v>
      </c>
      <c r="M16" s="19">
        <f t="shared" si="4"/>
        <v>9.1967871485943778E-2</v>
      </c>
      <c r="N16" s="12">
        <v>279</v>
      </c>
      <c r="O16" s="23">
        <f t="shared" si="4"/>
        <v>5.602409638554217E-2</v>
      </c>
      <c r="P16">
        <v>471</v>
      </c>
      <c r="Q16" s="19">
        <f t="shared" si="5"/>
        <v>9.4578313253012053E-2</v>
      </c>
      <c r="R16" s="12">
        <v>204</v>
      </c>
      <c r="S16" s="25">
        <f t="shared" si="6"/>
        <v>4.0963855421686748E-2</v>
      </c>
      <c r="T16" s="12">
        <v>13</v>
      </c>
      <c r="U16" s="25">
        <f t="shared" si="7"/>
        <v>2.6104417670682733E-3</v>
      </c>
      <c r="V16" s="13">
        <v>0</v>
      </c>
      <c r="W16" s="28">
        <f t="shared" si="8"/>
        <v>0</v>
      </c>
      <c r="X16" s="12">
        <f t="shared" si="10"/>
        <v>4980</v>
      </c>
      <c r="Y16" s="28">
        <f t="shared" si="9"/>
        <v>1</v>
      </c>
    </row>
    <row r="17" spans="1:36" s="10" customFormat="1" ht="14.4" x14ac:dyDescent="0.3">
      <c r="A17" s="11" t="s">
        <v>16</v>
      </c>
      <c r="B17" s="12">
        <v>136</v>
      </c>
      <c r="C17" s="20">
        <f t="shared" si="0"/>
        <v>2.8728348119983101E-2</v>
      </c>
      <c r="D17" s="12">
        <v>1215</v>
      </c>
      <c r="E17" s="23">
        <f t="shared" si="1"/>
        <v>0.25665399239543724</v>
      </c>
      <c r="F17" s="32">
        <v>896</v>
      </c>
      <c r="G17" s="23">
        <f t="shared" si="2"/>
        <v>0.18926911702577101</v>
      </c>
      <c r="H17" s="12">
        <v>761</v>
      </c>
      <c r="I17" s="19">
        <f t="shared" si="3"/>
        <v>0.16075200675961132</v>
      </c>
      <c r="J17" s="12">
        <v>696</v>
      </c>
      <c r="K17" s="20">
        <f t="shared" si="3"/>
        <v>0.14702154626108999</v>
      </c>
      <c r="L17" s="12">
        <v>363</v>
      </c>
      <c r="M17" s="19">
        <f t="shared" si="4"/>
        <v>7.6679340937896065E-2</v>
      </c>
      <c r="N17" s="12">
        <v>217</v>
      </c>
      <c r="O17" s="23">
        <f t="shared" si="4"/>
        <v>4.5838614279678919E-2</v>
      </c>
      <c r="P17">
        <v>284</v>
      </c>
      <c r="Q17" s="19">
        <f t="shared" si="5"/>
        <v>5.9991550485847062E-2</v>
      </c>
      <c r="R17" s="12">
        <v>158</v>
      </c>
      <c r="S17" s="25">
        <f t="shared" si="6"/>
        <v>3.3375580904098014E-2</v>
      </c>
      <c r="T17" s="12">
        <v>8</v>
      </c>
      <c r="U17" s="25">
        <f t="shared" si="7"/>
        <v>1.6899028305872412E-3</v>
      </c>
      <c r="V17" s="13">
        <v>0</v>
      </c>
      <c r="W17" s="28">
        <f t="shared" si="8"/>
        <v>0</v>
      </c>
      <c r="X17" s="12">
        <f t="shared" si="10"/>
        <v>4734</v>
      </c>
      <c r="Y17" s="28">
        <f t="shared" si="9"/>
        <v>1</v>
      </c>
    </row>
    <row r="18" spans="1:36" s="10" customFormat="1" x14ac:dyDescent="0.3">
      <c r="A18" s="6" t="s">
        <v>17</v>
      </c>
      <c r="B18" s="8">
        <v>1</v>
      </c>
      <c r="C18" s="21">
        <f t="shared" si="0"/>
        <v>6.0827250608272508E-4</v>
      </c>
      <c r="D18" s="8">
        <v>11</v>
      </c>
      <c r="E18" s="15">
        <f t="shared" si="1"/>
        <v>6.6909975669099753E-3</v>
      </c>
      <c r="F18" s="8">
        <v>33</v>
      </c>
      <c r="G18" s="15">
        <f t="shared" ref="G18:G24" si="11">(F18/$X18)</f>
        <v>2.0072992700729927E-2</v>
      </c>
      <c r="H18" s="8">
        <v>117</v>
      </c>
      <c r="I18" s="21">
        <f>(H18/$X18)</f>
        <v>7.1167883211678828E-2</v>
      </c>
      <c r="J18" s="8">
        <v>241</v>
      </c>
      <c r="K18" s="16">
        <f>(J18/$X18)</f>
        <v>0.14659367396593673</v>
      </c>
      <c r="L18" s="8">
        <v>271</v>
      </c>
      <c r="M18" s="21">
        <f>(L18/$X18)</f>
        <v>0.16484184914841848</v>
      </c>
      <c r="N18" s="8">
        <v>234</v>
      </c>
      <c r="O18" s="15">
        <f>(N18/$X18)</f>
        <v>0.14233576642335766</v>
      </c>
      <c r="P18" s="8">
        <v>459</v>
      </c>
      <c r="Q18" s="21">
        <f>(P18/$X18)</f>
        <v>0.27919708029197082</v>
      </c>
      <c r="R18" s="8">
        <v>258</v>
      </c>
      <c r="S18" s="26">
        <f>(R18/$X18)</f>
        <v>0.15693430656934307</v>
      </c>
      <c r="T18" s="8">
        <v>7</v>
      </c>
      <c r="U18" s="26">
        <f>(T18/$X18)</f>
        <v>4.2579075425790754E-3</v>
      </c>
      <c r="V18" s="9">
        <v>12</v>
      </c>
      <c r="W18" s="27">
        <f>(V18/$X18)</f>
        <v>7.2992700729927005E-3</v>
      </c>
      <c r="X18" s="8">
        <f>SUM(B18+D18+F18+H18+J18+L18+N18+P18+R18+T18+V18)</f>
        <v>1644</v>
      </c>
      <c r="Y18" s="27">
        <f>(X18/$X18)</f>
        <v>1</v>
      </c>
    </row>
    <row r="19" spans="1:36" s="10" customFormat="1" x14ac:dyDescent="0.3">
      <c r="A19" s="6" t="s">
        <v>18</v>
      </c>
      <c r="B19" s="8">
        <f>SUM(B20:B23)</f>
        <v>1084</v>
      </c>
      <c r="C19" s="15">
        <f t="shared" si="0"/>
        <v>3.1127957730300942E-2</v>
      </c>
      <c r="D19" s="8">
        <f>SUM(D20:D23)</f>
        <v>8458</v>
      </c>
      <c r="E19" s="15">
        <f t="shared" si="1"/>
        <v>0.2428784746152079</v>
      </c>
      <c r="F19" s="8">
        <f>SUM(F20:F23)</f>
        <v>8935</v>
      </c>
      <c r="G19" s="15">
        <f t="shared" si="11"/>
        <v>0.25657592464966689</v>
      </c>
      <c r="H19" s="8">
        <f>SUM(H20:H23)</f>
        <v>7121</v>
      </c>
      <c r="I19" s="21">
        <f>(H19/$X19)</f>
        <v>0.20448541235929243</v>
      </c>
      <c r="J19" s="8">
        <f>SUM(J20:J23)</f>
        <v>4128</v>
      </c>
      <c r="K19" s="21">
        <f>(J19/$X19)</f>
        <v>0.11853893866299105</v>
      </c>
      <c r="L19" s="8">
        <f>SUM(L20:L23)</f>
        <v>1787</v>
      </c>
      <c r="M19" s="21">
        <f>(L19/$X19)</f>
        <v>5.131518492993338E-2</v>
      </c>
      <c r="N19" s="8">
        <f>SUM(N20:N23)</f>
        <v>933</v>
      </c>
      <c r="O19" s="15">
        <f>(N19/$X19)</f>
        <v>2.6791867677463818E-2</v>
      </c>
      <c r="P19" s="8">
        <f>SUM(P20:P23)</f>
        <v>1432</v>
      </c>
      <c r="Q19" s="21">
        <f>(P19/$X19)</f>
        <v>4.1121065931541467E-2</v>
      </c>
      <c r="R19" s="8">
        <f>SUM(R20:R23)</f>
        <v>778</v>
      </c>
      <c r="S19" s="26">
        <f>(R19/$X19)</f>
        <v>2.2340914311968756E-2</v>
      </c>
      <c r="T19" s="8">
        <f>SUM(T20:T23)</f>
        <v>136</v>
      </c>
      <c r="U19" s="26">
        <f>(T19/$X19)</f>
        <v>3.90535263036986E-3</v>
      </c>
      <c r="V19" s="9">
        <f>SUM(V20:V23)</f>
        <v>32</v>
      </c>
      <c r="W19" s="27">
        <f>(V19/$X19)</f>
        <v>9.1890650126349646E-4</v>
      </c>
      <c r="X19" s="8">
        <f>SUM(X20:X23)</f>
        <v>34824</v>
      </c>
      <c r="Y19" s="27">
        <f>(X19/$X19)</f>
        <v>1</v>
      </c>
    </row>
    <row r="20" spans="1:36" s="10" customFormat="1" x14ac:dyDescent="0.3">
      <c r="A20" s="11" t="s">
        <v>19</v>
      </c>
      <c r="B20" s="12">
        <v>249</v>
      </c>
      <c r="C20" s="18">
        <f t="shared" si="0"/>
        <v>2.0593830121578033E-2</v>
      </c>
      <c r="D20" s="12">
        <v>2543</v>
      </c>
      <c r="E20" s="22">
        <f t="shared" si="1"/>
        <v>0.210321726904309</v>
      </c>
      <c r="F20" s="12">
        <v>2913</v>
      </c>
      <c r="G20" s="22">
        <f t="shared" si="11"/>
        <v>0.240923000578943</v>
      </c>
      <c r="H20" s="12">
        <v>2636</v>
      </c>
      <c r="I20" s="18">
        <f>(H20/$X20)</f>
        <v>0.2180133983955008</v>
      </c>
      <c r="J20" s="12">
        <v>1781</v>
      </c>
      <c r="K20" s="18">
        <f>(J20/$X20)</f>
        <v>0.1472996443635762</v>
      </c>
      <c r="L20" s="12">
        <v>743</v>
      </c>
      <c r="M20" s="18">
        <f>(L20/$X20)</f>
        <v>6.1450665784467784E-2</v>
      </c>
      <c r="N20" s="12">
        <v>376</v>
      </c>
      <c r="O20" s="22">
        <f>(N20/$X20)</f>
        <v>3.1097510545033496E-2</v>
      </c>
      <c r="P20" s="12">
        <v>528</v>
      </c>
      <c r="Q20" s="18">
        <f>(P20/$X20)</f>
        <v>4.3668844595153418E-2</v>
      </c>
      <c r="R20" s="12">
        <v>286</v>
      </c>
      <c r="S20" s="25">
        <f>(R20/$X20)</f>
        <v>2.3653957489041436E-2</v>
      </c>
      <c r="T20" s="12">
        <v>36</v>
      </c>
      <c r="U20" s="25">
        <f>(T20/$X20)</f>
        <v>2.9774212223968241E-3</v>
      </c>
      <c r="V20" s="13">
        <v>0</v>
      </c>
      <c r="W20" s="28">
        <f>(V20/$X20)</f>
        <v>0</v>
      </c>
      <c r="X20" s="12">
        <f>SUM(B20+D20+F20+H20+J20+L20+N20+P20+R20+T20)</f>
        <v>12091</v>
      </c>
      <c r="Y20" s="28">
        <f>(X20/$X20)</f>
        <v>1</v>
      </c>
    </row>
    <row r="21" spans="1:36" s="10" customFormat="1" x14ac:dyDescent="0.3">
      <c r="A21" s="11" t="s">
        <v>20</v>
      </c>
      <c r="B21" s="12">
        <v>368</v>
      </c>
      <c r="C21" s="19">
        <f t="shared" si="0"/>
        <v>6.7647058823529407E-2</v>
      </c>
      <c r="D21" s="12">
        <v>1803</v>
      </c>
      <c r="E21" s="23">
        <f t="shared" si="1"/>
        <v>0.33143382352941175</v>
      </c>
      <c r="F21" s="12">
        <v>1698</v>
      </c>
      <c r="G21" s="23">
        <f t="shared" si="11"/>
        <v>0.31213235294117647</v>
      </c>
      <c r="H21" s="12">
        <v>846</v>
      </c>
      <c r="I21" s="19">
        <f>(H21/$X21)</f>
        <v>0.15551470588235294</v>
      </c>
      <c r="J21" s="12">
        <v>284</v>
      </c>
      <c r="K21" s="19">
        <f>(J21/$X21)</f>
        <v>5.2205882352941178E-2</v>
      </c>
      <c r="L21" s="12">
        <v>138</v>
      </c>
      <c r="M21" s="19">
        <f>(L21/$X21)</f>
        <v>2.5367647058823529E-2</v>
      </c>
      <c r="N21" s="12">
        <v>82</v>
      </c>
      <c r="O21" s="23">
        <f>(N21/$X21)</f>
        <v>1.5073529411764706E-2</v>
      </c>
      <c r="P21" s="12">
        <v>133</v>
      </c>
      <c r="Q21" s="19">
        <f>(P21/$X21)</f>
        <v>2.4448529411764706E-2</v>
      </c>
      <c r="R21" s="12">
        <v>75</v>
      </c>
      <c r="S21" s="25">
        <f>(R21/$X21)</f>
        <v>1.3786764705882353E-2</v>
      </c>
      <c r="T21" s="12">
        <v>9</v>
      </c>
      <c r="U21" s="25">
        <f>(T21/$X21)</f>
        <v>1.6544117647058823E-3</v>
      </c>
      <c r="V21" s="13">
        <v>4</v>
      </c>
      <c r="W21" s="28">
        <f>(V21/$X21)</f>
        <v>7.3529411764705881E-4</v>
      </c>
      <c r="X21" s="12">
        <f>SUM(B21+D21+F21+H21+J21+L21+N21+P21+R21+T21+V21)</f>
        <v>5440</v>
      </c>
      <c r="Y21" s="28">
        <f>(X21/$X21)</f>
        <v>1</v>
      </c>
    </row>
    <row r="22" spans="1:36" s="10" customFormat="1" x14ac:dyDescent="0.3">
      <c r="A22" s="11" t="s">
        <v>21</v>
      </c>
      <c r="B22" s="12">
        <v>270</v>
      </c>
      <c r="C22" s="19">
        <f t="shared" si="0"/>
        <v>2.4287127822254204E-2</v>
      </c>
      <c r="D22" s="12">
        <v>2453</v>
      </c>
      <c r="E22" s="23">
        <f t="shared" si="1"/>
        <v>0.22065305388144282</v>
      </c>
      <c r="F22" s="12">
        <v>2546</v>
      </c>
      <c r="G22" s="23">
        <f t="shared" si="11"/>
        <v>0.2290186201313304</v>
      </c>
      <c r="H22" s="12">
        <v>2450</v>
      </c>
      <c r="I22" s="19">
        <f t="shared" ref="I22:K23" si="12">(H22/$X22)</f>
        <v>0.22038319690564001</v>
      </c>
      <c r="J22" s="12">
        <v>1487</v>
      </c>
      <c r="K22" s="19">
        <f t="shared" si="12"/>
        <v>0.13375910767293334</v>
      </c>
      <c r="L22" s="12">
        <v>671</v>
      </c>
      <c r="M22" s="19">
        <f t="shared" ref="M22:M23" si="13">(L22/$X22)</f>
        <v>6.0358010254565081E-2</v>
      </c>
      <c r="N22" s="12">
        <v>337</v>
      </c>
      <c r="O22" s="23">
        <f t="shared" ref="O22:O23" si="14">(N22/$X22)</f>
        <v>3.0313933615183954E-2</v>
      </c>
      <c r="P22" s="12">
        <v>547</v>
      </c>
      <c r="Q22" s="19">
        <f t="shared" ref="Q22:Q23" si="15">(P22/$X22)</f>
        <v>4.920392192138167E-2</v>
      </c>
      <c r="R22" s="12">
        <v>290</v>
      </c>
      <c r="S22" s="25">
        <f t="shared" ref="S22:S23" si="16">(R22/$X22)</f>
        <v>2.6086174327606369E-2</v>
      </c>
      <c r="T22" s="12">
        <v>66</v>
      </c>
      <c r="U22" s="25">
        <f t="shared" ref="U22:U23" si="17">(T22/$X22)</f>
        <v>5.9368534676621388E-3</v>
      </c>
      <c r="V22" s="13">
        <v>0</v>
      </c>
      <c r="W22" s="28">
        <f t="shared" ref="W22:W23" si="18">(V22/$X22)</f>
        <v>0</v>
      </c>
      <c r="X22" s="12">
        <f>SUM(B22+D22+F22+H22+J22+L22+N22+P22+R22+T22+V22)</f>
        <v>11117</v>
      </c>
      <c r="Y22" s="28">
        <f t="shared" ref="Y22:Y23" si="19">(X22/$X22)</f>
        <v>1</v>
      </c>
    </row>
    <row r="23" spans="1:36" s="10" customFormat="1" x14ac:dyDescent="0.3">
      <c r="A23" s="11" t="s">
        <v>22</v>
      </c>
      <c r="B23" s="12">
        <v>197</v>
      </c>
      <c r="C23" s="20">
        <f t="shared" si="0"/>
        <v>3.1897668393782386E-2</v>
      </c>
      <c r="D23" s="12">
        <v>1659</v>
      </c>
      <c r="E23" s="29">
        <f t="shared" si="1"/>
        <v>0.26862046632124353</v>
      </c>
      <c r="F23" s="12">
        <v>1778</v>
      </c>
      <c r="G23" s="29">
        <f t="shared" si="11"/>
        <v>0.28788860103626945</v>
      </c>
      <c r="H23" s="12">
        <v>1189</v>
      </c>
      <c r="I23" s="20">
        <f t="shared" si="12"/>
        <v>0.19251943005181346</v>
      </c>
      <c r="J23" s="12">
        <v>576</v>
      </c>
      <c r="K23" s="20">
        <f t="shared" si="12"/>
        <v>9.3264248704663211E-2</v>
      </c>
      <c r="L23" s="12">
        <v>235</v>
      </c>
      <c r="M23" s="20">
        <f t="shared" si="13"/>
        <v>3.8050518134715029E-2</v>
      </c>
      <c r="N23" s="12">
        <v>138</v>
      </c>
      <c r="O23" s="29">
        <f t="shared" si="14"/>
        <v>2.2344559585492228E-2</v>
      </c>
      <c r="P23" s="12">
        <v>224</v>
      </c>
      <c r="Q23" s="20">
        <f t="shared" si="15"/>
        <v>3.6269430051813469E-2</v>
      </c>
      <c r="R23" s="12">
        <v>127</v>
      </c>
      <c r="S23" s="25">
        <f t="shared" si="16"/>
        <v>2.0563471502590674E-2</v>
      </c>
      <c r="T23" s="12">
        <v>25</v>
      </c>
      <c r="U23" s="25">
        <f t="shared" si="17"/>
        <v>4.047927461139896E-3</v>
      </c>
      <c r="V23" s="13">
        <v>28</v>
      </c>
      <c r="W23" s="28">
        <f t="shared" si="18"/>
        <v>4.5336787564766836E-3</v>
      </c>
      <c r="X23" s="12">
        <f>SUM(B23+D23+F23+H23+J23+L23+N23+P23+R23+T23+V23)</f>
        <v>6176</v>
      </c>
      <c r="Y23" s="28">
        <f t="shared" si="19"/>
        <v>1</v>
      </c>
    </row>
    <row r="24" spans="1:36" s="10" customFormat="1" x14ac:dyDescent="0.25">
      <c r="A24" s="6" t="s">
        <v>1</v>
      </c>
      <c r="B24" s="8">
        <f>SUM(B5+B18+B19)</f>
        <v>3068</v>
      </c>
      <c r="C24" s="15">
        <f t="shared" si="0"/>
        <v>3.2398411759736422E-2</v>
      </c>
      <c r="D24" s="8">
        <f>SUM(D5+D18+D19)</f>
        <v>21897</v>
      </c>
      <c r="E24" s="15">
        <f t="shared" si="1"/>
        <v>0.2312346878432035</v>
      </c>
      <c r="F24" s="8">
        <f>SUM(F5+F18+F19)</f>
        <v>19135</v>
      </c>
      <c r="G24" s="15">
        <f t="shared" si="11"/>
        <v>0.20206766917293234</v>
      </c>
      <c r="H24" s="8">
        <f>SUM(H5+H18+H19)</f>
        <v>16282</v>
      </c>
      <c r="I24" s="21">
        <f>(H24/$X24)</f>
        <v>0.17193968066232998</v>
      </c>
      <c r="J24" s="8">
        <f>SUM(J5+J18+J19)</f>
        <v>12453</v>
      </c>
      <c r="K24" s="17">
        <f>(J24/$X24)</f>
        <v>0.13150502661147251</v>
      </c>
      <c r="L24" s="8">
        <f>SUM(L5+L18+L19)</f>
        <v>6756</v>
      </c>
      <c r="M24" s="21">
        <f>(L24/$X24)</f>
        <v>7.1344090563487367E-2</v>
      </c>
      <c r="N24" s="8">
        <f>SUM(N5+N18+N19)</f>
        <v>4280</v>
      </c>
      <c r="O24" s="15">
        <f>(N24/$X24)</f>
        <v>4.5197262819971273E-2</v>
      </c>
      <c r="P24" s="8">
        <f>SUM(P5+P18+P19)</f>
        <v>6887</v>
      </c>
      <c r="Q24" s="21">
        <f>(P24/$X24)</f>
        <v>7.2727464729238828E-2</v>
      </c>
      <c r="R24" s="8">
        <f>SUM(R5+R18+R19)</f>
        <v>3272</v>
      </c>
      <c r="S24" s="26">
        <f>(R24/$X24)</f>
        <v>3.455267381937991E-2</v>
      </c>
      <c r="T24" s="8">
        <f>SUM(T5+T18+T19)</f>
        <v>622</v>
      </c>
      <c r="U24" s="26">
        <f>(T24/$X24)</f>
        <v>6.568387260285545E-3</v>
      </c>
      <c r="V24" s="9">
        <f>SUM(V5+V18+V19)</f>
        <v>44</v>
      </c>
      <c r="W24" s="27">
        <f>(V24/$X24)</f>
        <v>4.6464475796232155E-4</v>
      </c>
      <c r="X24" s="8">
        <f>SUM(X5+X18+X19)</f>
        <v>94696</v>
      </c>
      <c r="Y24" s="27">
        <f>(X24/$X24)</f>
        <v>1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x14ac:dyDescent="0.25">
      <c r="A25" s="1" t="s">
        <v>40</v>
      </c>
      <c r="K25" s="30"/>
    </row>
    <row r="26" spans="1:36" x14ac:dyDescent="0.25">
      <c r="A26" s="44" t="s">
        <v>47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  <row r="27" spans="1:36" x14ac:dyDescent="0.25">
      <c r="A27" s="41" t="s">
        <v>48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36" x14ac:dyDescent="0.25">
      <c r="A28" s="44" t="s">
        <v>23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31" spans="1:36" x14ac:dyDescent="0.25">
      <c r="I31" s="1" t="s">
        <v>43</v>
      </c>
    </row>
  </sheetData>
  <mergeCells count="15">
    <mergeCell ref="A26:Y26"/>
    <mergeCell ref="A28:Y28"/>
    <mergeCell ref="A1:X1"/>
    <mergeCell ref="B3:C3"/>
    <mergeCell ref="D3:E3"/>
    <mergeCell ref="F3:G3"/>
    <mergeCell ref="H3:I3"/>
    <mergeCell ref="L3:M3"/>
    <mergeCell ref="N3:O3"/>
    <mergeCell ref="P3:Q3"/>
    <mergeCell ref="R3:S3"/>
    <mergeCell ref="T3:U3"/>
    <mergeCell ref="J3:K3"/>
    <mergeCell ref="V3:W3"/>
    <mergeCell ref="X3:Y3"/>
  </mergeCells>
  <pageMargins left="0.25" right="0.25" top="0.75" bottom="0.75" header="0.3" footer="0.3"/>
  <pageSetup scale="6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0"/>
  <sheetViews>
    <sheetView workbookViewId="0">
      <pane ySplit="3" topLeftCell="A4" activePane="bottomLeft" state="frozen"/>
      <selection activeCell="I30" sqref="I30"/>
      <selection pane="bottomLeft" activeCell="X7" sqref="X7"/>
    </sheetView>
  </sheetViews>
  <sheetFormatPr defaultColWidth="9.109375" defaultRowHeight="13.2" x14ac:dyDescent="0.25"/>
  <cols>
    <col min="1" max="1" width="28.5546875" style="1" customWidth="1"/>
    <col min="2" max="2" width="6.88671875" style="1" bestFit="1" customWidth="1"/>
    <col min="3" max="3" width="7.21875" style="1" bestFit="1" customWidth="1"/>
    <col min="4" max="4" width="7.88671875" style="1" bestFit="1" customWidth="1"/>
    <col min="5" max="5" width="7.21875" style="1" bestFit="1" customWidth="1"/>
    <col min="6" max="6" width="7.88671875" style="1" bestFit="1" customWidth="1"/>
    <col min="7" max="7" width="7.21875" style="1" bestFit="1" customWidth="1"/>
    <col min="8" max="8" width="7.88671875" style="1" bestFit="1" customWidth="1"/>
    <col min="9" max="9" width="7.21875" style="1" bestFit="1" customWidth="1"/>
    <col min="10" max="10" width="7.88671875" style="1" bestFit="1" customWidth="1"/>
    <col min="11" max="11" width="7.21875" style="1" customWidth="1"/>
    <col min="12" max="12" width="6.88671875" style="1" bestFit="1" customWidth="1"/>
    <col min="13" max="13" width="7.21875" style="1" bestFit="1" customWidth="1"/>
    <col min="14" max="14" width="6.88671875" style="1" bestFit="1" customWidth="1"/>
    <col min="15" max="15" width="7.21875" style="1" bestFit="1" customWidth="1"/>
    <col min="16" max="16" width="6.88671875" style="1" bestFit="1" customWidth="1"/>
    <col min="17" max="17" width="7.21875" style="1" bestFit="1" customWidth="1"/>
    <col min="18" max="18" width="6.88671875" style="1" bestFit="1" customWidth="1"/>
    <col min="19" max="19" width="7.21875" style="1" bestFit="1" customWidth="1"/>
    <col min="20" max="20" width="6.88671875" style="1" bestFit="1" customWidth="1"/>
    <col min="21" max="21" width="7.21875" style="1" bestFit="1" customWidth="1"/>
    <col min="22" max="22" width="5.5546875" style="1" customWidth="1"/>
    <col min="23" max="23" width="7.21875" style="1" bestFit="1" customWidth="1"/>
    <col min="24" max="24" width="8.109375" style="1" bestFit="1" customWidth="1"/>
    <col min="25" max="25" width="7.33203125" style="1" bestFit="1" customWidth="1"/>
    <col min="26" max="16384" width="9.109375" style="1"/>
  </cols>
  <sheetData>
    <row r="1" spans="1:25" ht="15.6" x14ac:dyDescent="0.3">
      <c r="A1" s="42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3" spans="1:25" ht="39.6" customHeight="1" x14ac:dyDescent="0.25">
      <c r="A3" s="2" t="s">
        <v>0</v>
      </c>
      <c r="B3" s="45" t="s">
        <v>24</v>
      </c>
      <c r="C3" s="46"/>
      <c r="D3" s="45" t="s">
        <v>25</v>
      </c>
      <c r="E3" s="47"/>
      <c r="F3" s="46" t="s">
        <v>26</v>
      </c>
      <c r="G3" s="46"/>
      <c r="H3" s="45" t="s">
        <v>27</v>
      </c>
      <c r="I3" s="47"/>
      <c r="J3" s="45" t="s">
        <v>34</v>
      </c>
      <c r="K3" s="46"/>
      <c r="L3" s="46" t="s">
        <v>28</v>
      </c>
      <c r="M3" s="46"/>
      <c r="N3" s="45" t="s">
        <v>29</v>
      </c>
      <c r="O3" s="47"/>
      <c r="P3" s="46" t="s">
        <v>30</v>
      </c>
      <c r="Q3" s="46"/>
      <c r="R3" s="45" t="s">
        <v>31</v>
      </c>
      <c r="S3" s="47"/>
      <c r="T3" s="46" t="s">
        <v>32</v>
      </c>
      <c r="U3" s="46"/>
      <c r="V3" s="46" t="s">
        <v>33</v>
      </c>
      <c r="W3" s="47"/>
      <c r="X3" s="45" t="s">
        <v>1</v>
      </c>
      <c r="Y3" s="46"/>
    </row>
    <row r="4" spans="1:25" x14ac:dyDescent="0.25">
      <c r="A4" s="2"/>
      <c r="B4" s="3" t="s">
        <v>2</v>
      </c>
      <c r="C4" s="4" t="s">
        <v>3</v>
      </c>
      <c r="D4" s="3" t="s">
        <v>2</v>
      </c>
      <c r="E4" s="4" t="s">
        <v>3</v>
      </c>
      <c r="F4" s="3" t="s">
        <v>2</v>
      </c>
      <c r="G4" s="5" t="s">
        <v>3</v>
      </c>
      <c r="H4" s="3" t="s">
        <v>2</v>
      </c>
      <c r="I4" s="5" t="s">
        <v>3</v>
      </c>
      <c r="J4" s="3" t="s">
        <v>2</v>
      </c>
      <c r="K4" s="4" t="s">
        <v>3</v>
      </c>
      <c r="L4" s="3" t="s">
        <v>2</v>
      </c>
      <c r="M4" s="5" t="s">
        <v>3</v>
      </c>
      <c r="N4" s="3" t="s">
        <v>2</v>
      </c>
      <c r="O4" s="4" t="s">
        <v>3</v>
      </c>
      <c r="P4" s="3" t="s">
        <v>2</v>
      </c>
      <c r="Q4" s="5" t="s">
        <v>3</v>
      </c>
      <c r="R4" s="3" t="s">
        <v>2</v>
      </c>
      <c r="S4" s="5" t="s">
        <v>3</v>
      </c>
      <c r="T4" s="4" t="s">
        <v>2</v>
      </c>
      <c r="U4" s="4" t="s">
        <v>3</v>
      </c>
      <c r="V4" s="4" t="s">
        <v>2</v>
      </c>
      <c r="W4" s="4" t="s">
        <v>3</v>
      </c>
      <c r="X4" s="3" t="s">
        <v>2</v>
      </c>
      <c r="Y4" s="4" t="s">
        <v>3</v>
      </c>
    </row>
    <row r="5" spans="1:25" s="10" customFormat="1" x14ac:dyDescent="0.25">
      <c r="A5" s="6" t="s">
        <v>4</v>
      </c>
      <c r="B5" s="8">
        <f>SUM(B6:B17)</f>
        <v>2052</v>
      </c>
      <c r="C5" s="21">
        <f t="shared" ref="C5:C24" si="0">(B5/$X5)</f>
        <v>3.5579290494850369E-2</v>
      </c>
      <c r="D5" s="8">
        <f>SUM(D6:D17)</f>
        <v>13203</v>
      </c>
      <c r="E5" s="15">
        <f t="shared" ref="E5:E24" si="1">(D5/$X5)</f>
        <v>0.22892464542081353</v>
      </c>
      <c r="F5" s="8">
        <f>SUM(F6:F17)</f>
        <v>10274</v>
      </c>
      <c r="G5" s="15">
        <f>(F5/$X5)</f>
        <v>0.17813919617158511</v>
      </c>
      <c r="H5" s="8">
        <f>SUM(H6:H17)</f>
        <v>8513</v>
      </c>
      <c r="I5" s="21">
        <f>(H5/$X5)</f>
        <v>0.14760550681416237</v>
      </c>
      <c r="J5" s="8">
        <f>SUM(J6:J17)</f>
        <v>7754</v>
      </c>
      <c r="K5" s="37">
        <f>(J5/$X5)</f>
        <v>0.13444533065159345</v>
      </c>
      <c r="L5" s="8">
        <f>SUM(L6:L17)</f>
        <v>4581</v>
      </c>
      <c r="M5" s="21">
        <f>(L5/$X5)</f>
        <v>7.9429205534556305E-2</v>
      </c>
      <c r="N5" s="8">
        <f>SUM(N6:N17)</f>
        <v>3087</v>
      </c>
      <c r="O5" s="15">
        <f>(N5/$X5)</f>
        <v>5.3524985261989802E-2</v>
      </c>
      <c r="P5" s="8">
        <f>SUM(P6:P17)</f>
        <v>4959</v>
      </c>
      <c r="Q5" s="21">
        <f>(P5/$X5)</f>
        <v>8.5983285362555048E-2</v>
      </c>
      <c r="R5" s="8">
        <f>SUM(R6:R17)</f>
        <v>2535</v>
      </c>
      <c r="S5" s="24">
        <f>(R5/$X5)</f>
        <v>4.3953948052848774E-2</v>
      </c>
      <c r="T5" s="8">
        <f>SUM(T6:T17)</f>
        <v>715</v>
      </c>
      <c r="U5" s="26">
        <f>(T5/$X5)</f>
        <v>1.2397267399521449E-2</v>
      </c>
      <c r="V5" s="9">
        <f>SUM(V6:V17)</f>
        <v>1</v>
      </c>
      <c r="W5" s="27">
        <f>(V5/$X5)</f>
        <v>1.7338835523806221E-5</v>
      </c>
      <c r="X5" s="8">
        <f>SUM(X6:X17)</f>
        <v>57674</v>
      </c>
      <c r="Y5" s="27">
        <f>(X5/$X5)</f>
        <v>1</v>
      </c>
    </row>
    <row r="6" spans="1:25" s="10" customFormat="1" ht="14.4" x14ac:dyDescent="0.3">
      <c r="A6" s="11" t="s">
        <v>5</v>
      </c>
      <c r="B6" s="12">
        <v>145</v>
      </c>
      <c r="C6" s="16">
        <f t="shared" si="0"/>
        <v>8.5951393005334914E-2</v>
      </c>
      <c r="D6" s="12">
        <v>365</v>
      </c>
      <c r="E6" s="22">
        <f t="shared" si="1"/>
        <v>0.21636040308239479</v>
      </c>
      <c r="F6" s="12">
        <v>243</v>
      </c>
      <c r="G6" s="22">
        <f t="shared" ref="G6:G17" si="2">(F6/$X6)</f>
        <v>0.14404267931238884</v>
      </c>
      <c r="H6">
        <v>211</v>
      </c>
      <c r="I6" s="18">
        <f t="shared" ref="I6:K17" si="3">(H6/$X6)</f>
        <v>0.12507409602845287</v>
      </c>
      <c r="J6">
        <v>194</v>
      </c>
      <c r="K6" s="18">
        <f t="shared" si="3"/>
        <v>0.11499703615886188</v>
      </c>
      <c r="L6" s="12">
        <v>152</v>
      </c>
      <c r="M6" s="18">
        <f t="shared" ref="M6:O17" si="4">(L6/$X6)</f>
        <v>9.0100770598695909E-2</v>
      </c>
      <c r="N6" s="12">
        <v>92</v>
      </c>
      <c r="O6" s="22">
        <f t="shared" si="4"/>
        <v>5.4534676941315946E-2</v>
      </c>
      <c r="P6" s="12">
        <v>159</v>
      </c>
      <c r="Q6" s="18">
        <f t="shared" ref="Q6:Q17" si="5">(P6/$X6)</f>
        <v>9.4250148192056904E-2</v>
      </c>
      <c r="R6" s="12">
        <v>106</v>
      </c>
      <c r="S6" s="25">
        <f t="shared" ref="S6:S17" si="6">(R6/$X6)</f>
        <v>6.2833432128037936E-2</v>
      </c>
      <c r="T6">
        <v>20</v>
      </c>
      <c r="U6" s="25">
        <f t="shared" ref="U6:U17" si="7">(T6/$X6)</f>
        <v>1.1855364552459988E-2</v>
      </c>
      <c r="V6" s="13">
        <v>0</v>
      </c>
      <c r="W6" s="28">
        <f t="shared" ref="W6:W17" si="8">(V6/$X6)</f>
        <v>0</v>
      </c>
      <c r="X6" s="12">
        <f>SUM(B6+D6+F6+H6+J6+L6+N6+P6+R6+T6+V6)</f>
        <v>1687</v>
      </c>
      <c r="Y6" s="28">
        <f t="shared" ref="Y6:Y17" si="9">(X6/$X6)</f>
        <v>1</v>
      </c>
    </row>
    <row r="7" spans="1:25" s="10" customFormat="1" ht="14.4" x14ac:dyDescent="0.3">
      <c r="A7" s="11" t="s">
        <v>6</v>
      </c>
      <c r="B7" s="12">
        <v>137</v>
      </c>
      <c r="C7" s="16">
        <f t="shared" si="0"/>
        <v>3.0363475177304963E-2</v>
      </c>
      <c r="D7" s="12">
        <v>618</v>
      </c>
      <c r="E7" s="23">
        <f t="shared" si="1"/>
        <v>0.13696808510638298</v>
      </c>
      <c r="F7" s="12">
        <v>624</v>
      </c>
      <c r="G7" s="23">
        <f t="shared" si="2"/>
        <v>0.13829787234042554</v>
      </c>
      <c r="H7">
        <v>673</v>
      </c>
      <c r="I7" s="19">
        <f t="shared" si="3"/>
        <v>0.14915780141843971</v>
      </c>
      <c r="J7">
        <v>762</v>
      </c>
      <c r="K7" s="19">
        <f t="shared" si="3"/>
        <v>0.16888297872340424</v>
      </c>
      <c r="L7" s="12">
        <v>536</v>
      </c>
      <c r="M7" s="19">
        <f t="shared" si="4"/>
        <v>0.11879432624113476</v>
      </c>
      <c r="N7" s="12">
        <v>346</v>
      </c>
      <c r="O7" s="23">
        <f t="shared" si="4"/>
        <v>7.6684397163120574E-2</v>
      </c>
      <c r="P7" s="12">
        <v>546</v>
      </c>
      <c r="Q7" s="19">
        <f t="shared" si="5"/>
        <v>0.12101063829787234</v>
      </c>
      <c r="R7" s="12">
        <v>233</v>
      </c>
      <c r="S7" s="25">
        <f t="shared" si="6"/>
        <v>5.1640070921985817E-2</v>
      </c>
      <c r="T7">
        <v>37</v>
      </c>
      <c r="U7" s="25">
        <f t="shared" si="7"/>
        <v>8.2003546099290777E-3</v>
      </c>
      <c r="V7" s="13">
        <v>0</v>
      </c>
      <c r="W7" s="28">
        <f t="shared" si="8"/>
        <v>0</v>
      </c>
      <c r="X7" s="12">
        <f t="shared" ref="X7:X18" si="10">SUM(B7+D7+F7+H7+J7+L7+N7+P7+R7+T7+V7)</f>
        <v>4512</v>
      </c>
      <c r="Y7" s="28">
        <f t="shared" si="9"/>
        <v>1</v>
      </c>
    </row>
    <row r="8" spans="1:25" s="10" customFormat="1" ht="14.4" x14ac:dyDescent="0.3">
      <c r="A8" s="11" t="s">
        <v>7</v>
      </c>
      <c r="B8" s="12">
        <v>247</v>
      </c>
      <c r="C8" s="16">
        <f t="shared" si="0"/>
        <v>3.4017352981682965E-2</v>
      </c>
      <c r="D8" s="12">
        <v>1490</v>
      </c>
      <c r="E8" s="23">
        <f t="shared" si="1"/>
        <v>0.20520589450488913</v>
      </c>
      <c r="F8" s="12">
        <v>1207</v>
      </c>
      <c r="G8" s="23">
        <f t="shared" si="2"/>
        <v>0.16623054675664509</v>
      </c>
      <c r="H8">
        <v>1064</v>
      </c>
      <c r="I8" s="19">
        <f t="shared" si="3"/>
        <v>0.14653628976724969</v>
      </c>
      <c r="J8">
        <v>1049</v>
      </c>
      <c r="K8" s="19">
        <f t="shared" si="3"/>
        <v>0.14447045861451591</v>
      </c>
      <c r="L8" s="12">
        <v>611</v>
      </c>
      <c r="M8" s="19">
        <f t="shared" si="4"/>
        <v>8.4148188954689437E-2</v>
      </c>
      <c r="N8" s="12">
        <v>455</v>
      </c>
      <c r="O8" s="23">
        <f t="shared" si="4"/>
        <v>6.2663544966258089E-2</v>
      </c>
      <c r="P8" s="12">
        <v>699</v>
      </c>
      <c r="Q8" s="19">
        <f t="shared" si="5"/>
        <v>9.6267731717394292E-2</v>
      </c>
      <c r="R8" s="12">
        <v>346</v>
      </c>
      <c r="S8" s="25">
        <f t="shared" si="6"/>
        <v>4.765183858972593E-2</v>
      </c>
      <c r="T8">
        <v>93</v>
      </c>
      <c r="U8" s="25">
        <f t="shared" si="7"/>
        <v>1.2808153146949455E-2</v>
      </c>
      <c r="V8" s="13">
        <v>0</v>
      </c>
      <c r="W8" s="28">
        <f t="shared" si="8"/>
        <v>0</v>
      </c>
      <c r="X8" s="12">
        <f t="shared" si="10"/>
        <v>7261</v>
      </c>
      <c r="Y8" s="28">
        <f t="shared" si="9"/>
        <v>1</v>
      </c>
    </row>
    <row r="9" spans="1:25" s="10" customFormat="1" ht="14.4" x14ac:dyDescent="0.3">
      <c r="A9" s="11" t="s">
        <v>8</v>
      </c>
      <c r="B9" s="12">
        <v>163</v>
      </c>
      <c r="C9" s="16">
        <f t="shared" si="0"/>
        <v>2.7280334728033474E-2</v>
      </c>
      <c r="D9" s="12">
        <v>1285</v>
      </c>
      <c r="E9" s="23">
        <f t="shared" si="1"/>
        <v>0.21506276150627615</v>
      </c>
      <c r="F9" s="12">
        <v>1126</v>
      </c>
      <c r="G9" s="23">
        <f t="shared" si="2"/>
        <v>0.1884518828451883</v>
      </c>
      <c r="H9">
        <v>914</v>
      </c>
      <c r="I9" s="19">
        <f t="shared" si="3"/>
        <v>0.15297071129707113</v>
      </c>
      <c r="J9">
        <v>812</v>
      </c>
      <c r="K9" s="19">
        <f t="shared" si="3"/>
        <v>0.13589958158995816</v>
      </c>
      <c r="L9" s="12">
        <v>507</v>
      </c>
      <c r="M9" s="19">
        <f t="shared" si="4"/>
        <v>8.4853556485355655E-2</v>
      </c>
      <c r="N9" s="12">
        <v>355</v>
      </c>
      <c r="O9" s="23">
        <f t="shared" si="4"/>
        <v>5.9414225941422594E-2</v>
      </c>
      <c r="P9" s="12">
        <v>523</v>
      </c>
      <c r="Q9" s="19">
        <f t="shared" si="5"/>
        <v>8.7531380753138072E-2</v>
      </c>
      <c r="R9" s="12">
        <v>243</v>
      </c>
      <c r="S9" s="25">
        <f t="shared" si="6"/>
        <v>4.0669456066945608E-2</v>
      </c>
      <c r="T9">
        <v>47</v>
      </c>
      <c r="U9" s="25">
        <f t="shared" si="7"/>
        <v>7.866108786610879E-3</v>
      </c>
      <c r="V9" s="13">
        <v>0</v>
      </c>
      <c r="W9" s="28">
        <f t="shared" si="8"/>
        <v>0</v>
      </c>
      <c r="X9" s="12">
        <f t="shared" si="10"/>
        <v>5975</v>
      </c>
      <c r="Y9" s="28">
        <f t="shared" si="9"/>
        <v>1</v>
      </c>
    </row>
    <row r="10" spans="1:25" s="10" customFormat="1" ht="14.4" x14ac:dyDescent="0.3">
      <c r="A10" s="11" t="s">
        <v>9</v>
      </c>
      <c r="B10" s="12">
        <v>288</v>
      </c>
      <c r="C10" s="16">
        <f t="shared" si="0"/>
        <v>3.8405120682757699E-2</v>
      </c>
      <c r="D10" s="12">
        <v>2164</v>
      </c>
      <c r="E10" s="23">
        <f t="shared" si="1"/>
        <v>0.28857180957460993</v>
      </c>
      <c r="F10" s="12">
        <v>1516</v>
      </c>
      <c r="G10" s="23">
        <f t="shared" si="2"/>
        <v>0.20216028803840513</v>
      </c>
      <c r="H10">
        <v>1105</v>
      </c>
      <c r="I10" s="19">
        <f t="shared" si="3"/>
        <v>0.14735298039738631</v>
      </c>
      <c r="J10">
        <v>873</v>
      </c>
      <c r="K10" s="19">
        <f t="shared" si="3"/>
        <v>0.11641552206960928</v>
      </c>
      <c r="L10" s="12">
        <v>430</v>
      </c>
      <c r="M10" s="19">
        <f t="shared" si="4"/>
        <v>5.7340978797172953E-2</v>
      </c>
      <c r="N10" s="12">
        <v>275</v>
      </c>
      <c r="O10" s="23">
        <f t="shared" si="4"/>
        <v>3.6671556207494335E-2</v>
      </c>
      <c r="P10" s="12">
        <v>519</v>
      </c>
      <c r="Q10" s="19">
        <f t="shared" si="5"/>
        <v>6.9209227897052944E-2</v>
      </c>
      <c r="R10" s="12">
        <v>292</v>
      </c>
      <c r="S10" s="25">
        <f t="shared" si="6"/>
        <v>3.8938525136684894E-2</v>
      </c>
      <c r="T10">
        <v>36</v>
      </c>
      <c r="U10" s="25">
        <f t="shared" si="7"/>
        <v>4.8006400853447123E-3</v>
      </c>
      <c r="V10" s="13">
        <v>1</v>
      </c>
      <c r="W10" s="28">
        <f t="shared" si="8"/>
        <v>1.3335111348179759E-4</v>
      </c>
      <c r="X10" s="12">
        <f t="shared" si="10"/>
        <v>7499</v>
      </c>
      <c r="Y10" s="28">
        <f t="shared" si="9"/>
        <v>1</v>
      </c>
    </row>
    <row r="11" spans="1:25" s="10" customFormat="1" ht="14.4" x14ac:dyDescent="0.3">
      <c r="A11" s="11" t="s">
        <v>10</v>
      </c>
      <c r="B11" s="12">
        <v>118</v>
      </c>
      <c r="C11" s="16">
        <f t="shared" si="0"/>
        <v>4.1029207232267037E-2</v>
      </c>
      <c r="D11" s="12">
        <v>730</v>
      </c>
      <c r="E11" s="23">
        <f t="shared" si="1"/>
        <v>0.25382475660639775</v>
      </c>
      <c r="F11" s="12">
        <v>554</v>
      </c>
      <c r="G11" s="23">
        <f t="shared" si="2"/>
        <v>0.19262865090403339</v>
      </c>
      <c r="H11">
        <v>420</v>
      </c>
      <c r="I11" s="19">
        <f t="shared" si="3"/>
        <v>0.14603616133518776</v>
      </c>
      <c r="J11">
        <v>351</v>
      </c>
      <c r="K11" s="19">
        <f t="shared" si="3"/>
        <v>0.12204450625869263</v>
      </c>
      <c r="L11" s="12">
        <v>202</v>
      </c>
      <c r="M11" s="19">
        <f t="shared" si="4"/>
        <v>7.0236439499304595E-2</v>
      </c>
      <c r="N11" s="12">
        <v>134</v>
      </c>
      <c r="O11" s="23">
        <f t="shared" si="4"/>
        <v>4.6592489568845617E-2</v>
      </c>
      <c r="P11" s="12">
        <v>227</v>
      </c>
      <c r="Q11" s="19">
        <f t="shared" si="5"/>
        <v>7.8929068150208628E-2</v>
      </c>
      <c r="R11" s="12">
        <v>120</v>
      </c>
      <c r="S11" s="25">
        <f t="shared" si="6"/>
        <v>4.1724617524339362E-2</v>
      </c>
      <c r="T11">
        <v>20</v>
      </c>
      <c r="U11" s="25">
        <f t="shared" si="7"/>
        <v>6.954102920723227E-3</v>
      </c>
      <c r="V11" s="13">
        <v>0</v>
      </c>
      <c r="W11" s="28">
        <f t="shared" si="8"/>
        <v>0</v>
      </c>
      <c r="X11" s="12">
        <f t="shared" si="10"/>
        <v>2876</v>
      </c>
      <c r="Y11" s="28">
        <f t="shared" si="9"/>
        <v>1</v>
      </c>
    </row>
    <row r="12" spans="1:25" s="10" customFormat="1" ht="14.4" x14ac:dyDescent="0.3">
      <c r="A12" s="11" t="s">
        <v>11</v>
      </c>
      <c r="B12" s="12">
        <v>281</v>
      </c>
      <c r="C12" s="16">
        <f t="shared" si="0"/>
        <v>3.8174161119413123E-2</v>
      </c>
      <c r="D12" s="12">
        <v>1841</v>
      </c>
      <c r="E12" s="23">
        <f t="shared" si="1"/>
        <v>0.25010188833038988</v>
      </c>
      <c r="F12" s="12">
        <v>1421</v>
      </c>
      <c r="G12" s="23">
        <f t="shared" si="2"/>
        <v>0.19304442331204999</v>
      </c>
      <c r="H12">
        <v>1147</v>
      </c>
      <c r="I12" s="19">
        <f t="shared" si="3"/>
        <v>0.15582121994294254</v>
      </c>
      <c r="J12">
        <v>946</v>
      </c>
      <c r="K12" s="19">
        <f t="shared" si="3"/>
        <v>0.1285151473984513</v>
      </c>
      <c r="L12" s="12">
        <v>513</v>
      </c>
      <c r="M12" s="19">
        <f t="shared" si="4"/>
        <v>6.9691617986686591E-2</v>
      </c>
      <c r="N12" s="12">
        <v>360</v>
      </c>
      <c r="O12" s="23">
        <f t="shared" si="4"/>
        <v>4.8906398587148486E-2</v>
      </c>
      <c r="P12" s="12">
        <v>579</v>
      </c>
      <c r="Q12" s="19">
        <f t="shared" si="5"/>
        <v>7.8657791060997143E-2</v>
      </c>
      <c r="R12" s="12">
        <v>252</v>
      </c>
      <c r="S12" s="25">
        <f t="shared" si="6"/>
        <v>3.4234479011003939E-2</v>
      </c>
      <c r="T12">
        <v>21</v>
      </c>
      <c r="U12" s="25">
        <f t="shared" si="7"/>
        <v>2.8528732509169948E-3</v>
      </c>
      <c r="V12" s="13">
        <v>0</v>
      </c>
      <c r="W12" s="28">
        <f t="shared" si="8"/>
        <v>0</v>
      </c>
      <c r="X12" s="12">
        <f t="shared" si="10"/>
        <v>7361</v>
      </c>
      <c r="Y12" s="28">
        <f t="shared" si="9"/>
        <v>1</v>
      </c>
    </row>
    <row r="13" spans="1:25" s="10" customFormat="1" ht="14.4" x14ac:dyDescent="0.3">
      <c r="A13" s="11" t="s">
        <v>12</v>
      </c>
      <c r="B13" s="12">
        <v>63</v>
      </c>
      <c r="C13" s="16">
        <f t="shared" si="0"/>
        <v>3.7037037037037035E-2</v>
      </c>
      <c r="D13" s="12">
        <v>355</v>
      </c>
      <c r="E13" s="23">
        <f t="shared" si="1"/>
        <v>0.20870076425631981</v>
      </c>
      <c r="F13" s="12">
        <v>257</v>
      </c>
      <c r="G13" s="23">
        <f t="shared" si="2"/>
        <v>0.15108759553203999</v>
      </c>
      <c r="H13">
        <v>205</v>
      </c>
      <c r="I13" s="19">
        <f t="shared" si="3"/>
        <v>0.12051734273956496</v>
      </c>
      <c r="J13">
        <v>185</v>
      </c>
      <c r="K13" s="19">
        <f t="shared" si="3"/>
        <v>0.10875955320399765</v>
      </c>
      <c r="L13" s="12">
        <v>109</v>
      </c>
      <c r="M13" s="19">
        <f t="shared" si="4"/>
        <v>6.4079952968841863E-2</v>
      </c>
      <c r="N13" s="12">
        <v>77</v>
      </c>
      <c r="O13" s="23">
        <f t="shared" si="4"/>
        <v>4.5267489711934158E-2</v>
      </c>
      <c r="P13" s="12">
        <v>164</v>
      </c>
      <c r="Q13" s="19">
        <f t="shared" si="5"/>
        <v>9.6413874191651969E-2</v>
      </c>
      <c r="R13" s="12">
        <v>99</v>
      </c>
      <c r="S13" s="25">
        <f t="shared" si="6"/>
        <v>5.8201058201058198E-2</v>
      </c>
      <c r="T13">
        <v>187</v>
      </c>
      <c r="U13" s="25">
        <f t="shared" si="7"/>
        <v>0.10993533215755438</v>
      </c>
      <c r="V13" s="13">
        <v>0</v>
      </c>
      <c r="W13" s="28">
        <f t="shared" si="8"/>
        <v>0</v>
      </c>
      <c r="X13" s="12">
        <f t="shared" si="10"/>
        <v>1701</v>
      </c>
      <c r="Y13" s="28">
        <f t="shared" si="9"/>
        <v>1</v>
      </c>
    </row>
    <row r="14" spans="1:25" s="10" customFormat="1" ht="14.4" x14ac:dyDescent="0.3">
      <c r="A14" s="11" t="s">
        <v>13</v>
      </c>
      <c r="B14" s="12">
        <v>203</v>
      </c>
      <c r="C14" s="16">
        <f>(B14/$X14)</f>
        <v>2.9822241809901572E-2</v>
      </c>
      <c r="D14" s="12">
        <v>1461</v>
      </c>
      <c r="E14" s="23">
        <f>(D14/$X14)</f>
        <v>0.21463199647421771</v>
      </c>
      <c r="F14" s="12">
        <v>1257</v>
      </c>
      <c r="G14" s="23">
        <f>(F14/$X14)</f>
        <v>0.18466284706919348</v>
      </c>
      <c r="H14">
        <v>1049</v>
      </c>
      <c r="I14" s="19">
        <f>(H14/$X14)</f>
        <v>0.15410606728367857</v>
      </c>
      <c r="J14">
        <v>945</v>
      </c>
      <c r="K14" s="19">
        <f>(J14/$X14)</f>
        <v>0.13882767739092111</v>
      </c>
      <c r="L14" s="12">
        <v>520</v>
      </c>
      <c r="M14" s="19">
        <f>(L14/$X14)</f>
        <v>7.6391949463787273E-2</v>
      </c>
      <c r="N14" s="12">
        <v>337</v>
      </c>
      <c r="O14" s="23">
        <f>(N14/$X14)</f>
        <v>4.9507859556339059E-2</v>
      </c>
      <c r="P14" s="12">
        <v>479</v>
      </c>
      <c r="Q14" s="19">
        <f>(P14/$X14)</f>
        <v>7.0368738063757902E-2</v>
      </c>
      <c r="R14" s="12">
        <v>374</v>
      </c>
      <c r="S14" s="25">
        <f>(R14/$X14)</f>
        <v>5.4943440575877772E-2</v>
      </c>
      <c r="T14">
        <v>182</v>
      </c>
      <c r="U14" s="25">
        <f>(T14/$X14)</f>
        <v>2.6737182312325546E-2</v>
      </c>
      <c r="V14" s="13">
        <v>0</v>
      </c>
      <c r="W14" s="28">
        <f>(V14/$X14)</f>
        <v>0</v>
      </c>
      <c r="X14" s="12">
        <f t="shared" si="10"/>
        <v>6807</v>
      </c>
      <c r="Y14" s="28">
        <f>(X14/$X14)</f>
        <v>1</v>
      </c>
    </row>
    <row r="15" spans="1:25" s="10" customFormat="1" ht="14.4" x14ac:dyDescent="0.3">
      <c r="A15" s="11" t="s">
        <v>14</v>
      </c>
      <c r="B15" s="12">
        <v>102</v>
      </c>
      <c r="C15" s="16">
        <f t="shared" si="0"/>
        <v>4.8548310328415042E-2</v>
      </c>
      <c r="D15" s="12">
        <v>499</v>
      </c>
      <c r="E15" s="23">
        <f t="shared" si="1"/>
        <v>0.23750594954783436</v>
      </c>
      <c r="F15" s="12">
        <v>344</v>
      </c>
      <c r="G15" s="23">
        <f t="shared" si="2"/>
        <v>0.16373155640171347</v>
      </c>
      <c r="H15">
        <v>284</v>
      </c>
      <c r="I15" s="19">
        <f t="shared" si="3"/>
        <v>0.13517372679676345</v>
      </c>
      <c r="J15">
        <v>244</v>
      </c>
      <c r="K15" s="19">
        <f t="shared" si="3"/>
        <v>0.11613517372679677</v>
      </c>
      <c r="L15" s="12">
        <v>164</v>
      </c>
      <c r="M15" s="19">
        <f t="shared" si="4"/>
        <v>7.80580675868634E-2</v>
      </c>
      <c r="N15" s="12">
        <v>109</v>
      </c>
      <c r="O15" s="23">
        <f t="shared" si="4"/>
        <v>5.1880057115659212E-2</v>
      </c>
      <c r="P15" s="12">
        <v>229</v>
      </c>
      <c r="Q15" s="19">
        <f t="shared" si="5"/>
        <v>0.10899571632555925</v>
      </c>
      <c r="R15" s="12">
        <v>107</v>
      </c>
      <c r="S15" s="25">
        <f t="shared" si="6"/>
        <v>5.0928129462160875E-2</v>
      </c>
      <c r="T15">
        <v>19</v>
      </c>
      <c r="U15" s="25">
        <f t="shared" si="7"/>
        <v>9.043312708234174E-3</v>
      </c>
      <c r="V15" s="13">
        <v>0</v>
      </c>
      <c r="W15" s="28">
        <f t="shared" si="8"/>
        <v>0</v>
      </c>
      <c r="X15" s="12">
        <f t="shared" si="10"/>
        <v>2101</v>
      </c>
      <c r="Y15" s="28">
        <f t="shared" si="9"/>
        <v>1</v>
      </c>
    </row>
    <row r="16" spans="1:25" s="10" customFormat="1" ht="14.4" x14ac:dyDescent="0.3">
      <c r="A16" s="11" t="s">
        <v>15</v>
      </c>
      <c r="B16" s="12">
        <v>139</v>
      </c>
      <c r="C16" s="16">
        <f t="shared" si="0"/>
        <v>2.6969344198680637E-2</v>
      </c>
      <c r="D16" s="12">
        <v>1204</v>
      </c>
      <c r="E16" s="23">
        <f t="shared" si="1"/>
        <v>0.23360496701590996</v>
      </c>
      <c r="F16" s="12">
        <v>829</v>
      </c>
      <c r="G16" s="23">
        <f t="shared" si="2"/>
        <v>0.16084594489716725</v>
      </c>
      <c r="H16">
        <v>693</v>
      </c>
      <c r="I16" s="19">
        <f t="shared" si="3"/>
        <v>0.13445867287543656</v>
      </c>
      <c r="J16">
        <v>745</v>
      </c>
      <c r="K16" s="19">
        <f t="shared" si="3"/>
        <v>0.14454792394256888</v>
      </c>
      <c r="L16" s="12">
        <v>474</v>
      </c>
      <c r="M16" s="19">
        <f t="shared" si="4"/>
        <v>9.1967403958090804E-2</v>
      </c>
      <c r="N16" s="12">
        <v>335</v>
      </c>
      <c r="O16" s="23">
        <f t="shared" si="4"/>
        <v>6.4998059759410171E-2</v>
      </c>
      <c r="P16" s="12">
        <v>525</v>
      </c>
      <c r="Q16" s="19">
        <f t="shared" si="5"/>
        <v>0.10186263096623982</v>
      </c>
      <c r="R16" s="12">
        <v>188</v>
      </c>
      <c r="S16" s="25">
        <f t="shared" si="6"/>
        <v>3.6476523088863018E-2</v>
      </c>
      <c r="T16">
        <v>22</v>
      </c>
      <c r="U16" s="25">
        <f t="shared" si="7"/>
        <v>4.2685292976329062E-3</v>
      </c>
      <c r="V16" s="13">
        <v>0</v>
      </c>
      <c r="W16" s="28">
        <f t="shared" si="8"/>
        <v>0</v>
      </c>
      <c r="X16" s="12">
        <f t="shared" si="10"/>
        <v>5154</v>
      </c>
      <c r="Y16" s="28">
        <f t="shared" si="9"/>
        <v>1</v>
      </c>
    </row>
    <row r="17" spans="1:36" s="10" customFormat="1" ht="14.4" x14ac:dyDescent="0.3">
      <c r="A17" s="11" t="s">
        <v>16</v>
      </c>
      <c r="B17" s="12">
        <v>166</v>
      </c>
      <c r="C17" s="17">
        <f t="shared" si="0"/>
        <v>3.5021097046413499E-2</v>
      </c>
      <c r="D17" s="12">
        <v>1191</v>
      </c>
      <c r="E17" s="23">
        <f t="shared" si="1"/>
        <v>0.25126582278481013</v>
      </c>
      <c r="F17" s="12">
        <v>896</v>
      </c>
      <c r="G17" s="23">
        <f t="shared" si="2"/>
        <v>0.18902953586497889</v>
      </c>
      <c r="H17">
        <v>748</v>
      </c>
      <c r="I17" s="19">
        <f t="shared" si="3"/>
        <v>0.15780590717299578</v>
      </c>
      <c r="J17">
        <v>648</v>
      </c>
      <c r="K17" s="20">
        <f t="shared" si="3"/>
        <v>0.13670886075949368</v>
      </c>
      <c r="L17" s="12">
        <v>363</v>
      </c>
      <c r="M17" s="19">
        <f t="shared" si="4"/>
        <v>7.6582278481012664E-2</v>
      </c>
      <c r="N17" s="12">
        <v>212</v>
      </c>
      <c r="O17" s="23">
        <f t="shared" si="4"/>
        <v>4.472573839662447E-2</v>
      </c>
      <c r="P17" s="12">
        <v>310</v>
      </c>
      <c r="Q17" s="19">
        <f t="shared" si="5"/>
        <v>6.5400843881856546E-2</v>
      </c>
      <c r="R17" s="12">
        <v>175</v>
      </c>
      <c r="S17" s="25">
        <f t="shared" si="6"/>
        <v>3.6919831223628692E-2</v>
      </c>
      <c r="T17">
        <v>31</v>
      </c>
      <c r="U17" s="25">
        <f t="shared" si="7"/>
        <v>6.5400843881856536E-3</v>
      </c>
      <c r="V17" s="13">
        <v>0</v>
      </c>
      <c r="W17" s="28">
        <f t="shared" si="8"/>
        <v>0</v>
      </c>
      <c r="X17" s="12">
        <f t="shared" si="10"/>
        <v>4740</v>
      </c>
      <c r="Y17" s="28">
        <f t="shared" si="9"/>
        <v>1</v>
      </c>
    </row>
    <row r="18" spans="1:36" s="10" customFormat="1" x14ac:dyDescent="0.3">
      <c r="A18" s="6" t="s">
        <v>17</v>
      </c>
      <c r="B18" s="8">
        <v>1</v>
      </c>
      <c r="C18" s="21">
        <f t="shared" si="0"/>
        <v>4.4622936189201248E-4</v>
      </c>
      <c r="D18" s="8">
        <v>7</v>
      </c>
      <c r="E18" s="15">
        <f t="shared" si="1"/>
        <v>3.1236055332440876E-3</v>
      </c>
      <c r="F18" s="8">
        <v>45</v>
      </c>
      <c r="G18" s="15">
        <f t="shared" ref="G18:G24" si="11">(F18/$X18)</f>
        <v>2.0080321285140562E-2</v>
      </c>
      <c r="H18" s="8">
        <v>141</v>
      </c>
      <c r="I18" s="21">
        <f>(H18/$X18)</f>
        <v>6.2918340026773767E-2</v>
      </c>
      <c r="J18" s="8">
        <v>325</v>
      </c>
      <c r="K18" s="16">
        <f>(J18/$X18)</f>
        <v>0.14502454261490405</v>
      </c>
      <c r="L18" s="8">
        <v>354</v>
      </c>
      <c r="M18" s="21">
        <f>(L18/$X18)</f>
        <v>0.15796519410977242</v>
      </c>
      <c r="N18" s="8">
        <v>297</v>
      </c>
      <c r="O18" s="15">
        <f>(N18/$X18)</f>
        <v>0.13253012048192772</v>
      </c>
      <c r="P18" s="8">
        <v>633</v>
      </c>
      <c r="Q18" s="21">
        <f>(P18/$X18)</f>
        <v>0.28246318607764392</v>
      </c>
      <c r="R18" s="8">
        <v>404</v>
      </c>
      <c r="S18" s="26">
        <f>(R18/$X18)</f>
        <v>0.18027666220437305</v>
      </c>
      <c r="T18" s="8">
        <v>14</v>
      </c>
      <c r="U18" s="26">
        <f>(T18/$X18)</f>
        <v>6.2472110664881751E-3</v>
      </c>
      <c r="V18" s="9">
        <v>20</v>
      </c>
      <c r="W18" s="27">
        <f>(V18/$X18)</f>
        <v>8.9245872378402504E-3</v>
      </c>
      <c r="X18" s="8">
        <f t="shared" si="10"/>
        <v>2241</v>
      </c>
      <c r="Y18" s="27">
        <f>(X18/$X18)</f>
        <v>1</v>
      </c>
    </row>
    <row r="19" spans="1:36" s="10" customFormat="1" x14ac:dyDescent="0.3">
      <c r="A19" s="6" t="s">
        <v>18</v>
      </c>
      <c r="B19" s="8">
        <f>SUM(B20:B23)</f>
        <v>1065</v>
      </c>
      <c r="C19" s="15">
        <f t="shared" si="0"/>
        <v>2.9544761006463784E-2</v>
      </c>
      <c r="D19" s="8">
        <f>SUM(D20:D23)</f>
        <v>8489</v>
      </c>
      <c r="E19" s="15">
        <f t="shared" si="1"/>
        <v>0.23549809970316532</v>
      </c>
      <c r="F19" s="8">
        <f>SUM(F20:F23)</f>
        <v>9357</v>
      </c>
      <c r="G19" s="15">
        <f t="shared" si="11"/>
        <v>0.25957777346242406</v>
      </c>
      <c r="H19" s="8">
        <f>SUM(H20:H23)</f>
        <v>7312</v>
      </c>
      <c r="I19" s="21">
        <f>(H19/$X19)</f>
        <v>0.20284628401808749</v>
      </c>
      <c r="J19" s="8">
        <f>SUM(J20:J23)</f>
        <v>4388</v>
      </c>
      <c r="K19" s="21">
        <f>(J19/$X19)</f>
        <v>0.12172996365855689</v>
      </c>
      <c r="L19" s="8">
        <f>SUM(L20:L23)</f>
        <v>1821</v>
      </c>
      <c r="M19" s="21">
        <f>(L19/$X19)</f>
        <v>5.0517380087108495E-2</v>
      </c>
      <c r="N19" s="8">
        <f>SUM(N20:N23)</f>
        <v>1006</v>
      </c>
      <c r="O19" s="15">
        <f>(N19/$X19)</f>
        <v>2.7908008988265322E-2</v>
      </c>
      <c r="P19" s="8">
        <f>SUM(P20:P23)</f>
        <v>1525</v>
      </c>
      <c r="Q19" s="21">
        <f>(P19/$X19)</f>
        <v>4.23058784364857E-2</v>
      </c>
      <c r="R19" s="8">
        <f>SUM(R20:R23)</f>
        <v>864</v>
      </c>
      <c r="S19" s="26">
        <f>(R19/$X19)</f>
        <v>2.3968707520736817E-2</v>
      </c>
      <c r="T19" s="8">
        <f>SUM(T20:T23)</f>
        <v>188</v>
      </c>
      <c r="U19" s="26">
        <f>(T19/$X19)</f>
        <v>5.2154132105306956E-3</v>
      </c>
      <c r="V19" s="9">
        <f>SUM(V20:V23)</f>
        <v>32</v>
      </c>
      <c r="W19" s="27">
        <f>(V19/$X19)</f>
        <v>8.877299081754376E-4</v>
      </c>
      <c r="X19" s="8">
        <f>SUM(X20:X23)</f>
        <v>36047</v>
      </c>
      <c r="Y19" s="27">
        <f>(X19/$X19)</f>
        <v>1</v>
      </c>
    </row>
    <row r="20" spans="1:36" s="10" customFormat="1" x14ac:dyDescent="0.3">
      <c r="A20" s="11" t="s">
        <v>19</v>
      </c>
      <c r="B20" s="12">
        <v>228</v>
      </c>
      <c r="C20" s="18">
        <f t="shared" si="0"/>
        <v>1.8209408194233688E-2</v>
      </c>
      <c r="D20" s="12">
        <v>2570</v>
      </c>
      <c r="E20" s="22">
        <f t="shared" si="1"/>
        <v>0.20525517131219551</v>
      </c>
      <c r="F20" s="12">
        <v>3005</v>
      </c>
      <c r="G20" s="22">
        <f t="shared" si="11"/>
        <v>0.23999680536698348</v>
      </c>
      <c r="H20" s="12">
        <v>2732</v>
      </c>
      <c r="I20" s="18">
        <f>(H20/$X20)</f>
        <v>0.21819343502915103</v>
      </c>
      <c r="J20" s="12">
        <v>1834</v>
      </c>
      <c r="K20" s="18">
        <f>(J20/$X20)</f>
        <v>0.14647392380800256</v>
      </c>
      <c r="L20" s="12">
        <v>773</v>
      </c>
      <c r="M20" s="18">
        <f>(L20/$X20)</f>
        <v>6.1736283044485266E-2</v>
      </c>
      <c r="N20" s="12">
        <v>415</v>
      </c>
      <c r="O20" s="22">
        <f>(N20/$X20)</f>
        <v>3.3144317546521841E-2</v>
      </c>
      <c r="P20" s="12">
        <v>576</v>
      </c>
      <c r="Q20" s="18">
        <f>(P20/$X20)</f>
        <v>4.600271543806405E-2</v>
      </c>
      <c r="R20" s="12">
        <v>339</v>
      </c>
      <c r="S20" s="25">
        <f>(R20/$X20)</f>
        <v>2.7074514815110615E-2</v>
      </c>
      <c r="T20" s="12">
        <v>49</v>
      </c>
      <c r="U20" s="25">
        <f>(T20/$X20)</f>
        <v>3.9134254452519767E-3</v>
      </c>
      <c r="V20" s="13">
        <v>0</v>
      </c>
      <c r="W20" s="28">
        <f>(V20/$X20)</f>
        <v>0</v>
      </c>
      <c r="X20" s="12">
        <f>SUM(B20+D20+F20+H20+J20+L20+N20+P20+R20+T20+V20)</f>
        <v>12521</v>
      </c>
      <c r="Y20" s="28">
        <f>(X20/$X20)</f>
        <v>1</v>
      </c>
    </row>
    <row r="21" spans="1:36" s="10" customFormat="1" x14ac:dyDescent="0.3">
      <c r="A21" s="11" t="s">
        <v>20</v>
      </c>
      <c r="B21" s="12">
        <v>363</v>
      </c>
      <c r="C21" s="19">
        <f t="shared" si="0"/>
        <v>6.4983888292158967E-2</v>
      </c>
      <c r="D21" s="12">
        <v>1761</v>
      </c>
      <c r="E21" s="23">
        <f t="shared" si="1"/>
        <v>0.31525241675617616</v>
      </c>
      <c r="F21" s="12">
        <v>1767</v>
      </c>
      <c r="G21" s="23">
        <f t="shared" si="11"/>
        <v>0.31632653061224492</v>
      </c>
      <c r="H21" s="12">
        <v>837</v>
      </c>
      <c r="I21" s="19">
        <f>(H21/$X21)</f>
        <v>0.1498388829215897</v>
      </c>
      <c r="J21" s="12">
        <v>340</v>
      </c>
      <c r="K21" s="19">
        <f>(J21/$X21)</f>
        <v>6.0866451843895455E-2</v>
      </c>
      <c r="L21" s="12">
        <v>146</v>
      </c>
      <c r="M21" s="19">
        <f>(L21/$X21)</f>
        <v>2.6136770497672754E-2</v>
      </c>
      <c r="N21" s="12">
        <v>92</v>
      </c>
      <c r="O21" s="23">
        <f>(N21/$X21)</f>
        <v>1.6469745793054064E-2</v>
      </c>
      <c r="P21" s="12">
        <v>165</v>
      </c>
      <c r="Q21" s="19">
        <f>(P21/$X21)</f>
        <v>2.9538131041890441E-2</v>
      </c>
      <c r="R21" s="12">
        <v>85</v>
      </c>
      <c r="S21" s="25">
        <f>(R21/$X21)</f>
        <v>1.5216612960973864E-2</v>
      </c>
      <c r="T21" s="12">
        <v>17</v>
      </c>
      <c r="U21" s="25">
        <f>(T21/$X21)</f>
        <v>3.0433225921947726E-3</v>
      </c>
      <c r="V21" s="13">
        <v>13</v>
      </c>
      <c r="W21" s="28">
        <f>(V21/$X21)</f>
        <v>2.3272466881489439E-3</v>
      </c>
      <c r="X21" s="12">
        <f t="shared" ref="X21:X23" si="12">SUM(B21+D21+F21+H21+J21+L21+N21+P21+R21+T21+V21)</f>
        <v>5586</v>
      </c>
      <c r="Y21" s="28">
        <f>(X21/$X21)</f>
        <v>1</v>
      </c>
    </row>
    <row r="22" spans="1:36" s="10" customFormat="1" x14ac:dyDescent="0.3">
      <c r="A22" s="11" t="s">
        <v>21</v>
      </c>
      <c r="B22" s="12">
        <v>254</v>
      </c>
      <c r="C22" s="19">
        <f t="shared" si="0"/>
        <v>2.2023757912078383E-2</v>
      </c>
      <c r="D22" s="12">
        <v>2352</v>
      </c>
      <c r="E22" s="23">
        <f t="shared" si="1"/>
        <v>0.20393652995751321</v>
      </c>
      <c r="F22" s="12">
        <v>2808</v>
      </c>
      <c r="G22" s="23">
        <f t="shared" si="11"/>
        <v>0.243475244949276</v>
      </c>
      <c r="H22" s="12">
        <v>2508</v>
      </c>
      <c r="I22" s="19">
        <f t="shared" ref="I22:K23" si="13">(H22/$X22)</f>
        <v>0.21746293245469522</v>
      </c>
      <c r="J22" s="12">
        <v>1627</v>
      </c>
      <c r="K22" s="19">
        <f t="shared" si="13"/>
        <v>0.14107344142894304</v>
      </c>
      <c r="L22" s="12">
        <v>687</v>
      </c>
      <c r="M22" s="19">
        <f t="shared" ref="M22:M23" si="14">(L22/$X22)</f>
        <v>5.9568195612589962E-2</v>
      </c>
      <c r="N22" s="12">
        <v>364</v>
      </c>
      <c r="O22" s="23">
        <f t="shared" ref="O22:O23" si="15">(N22/$X22)</f>
        <v>3.1561605826758002E-2</v>
      </c>
      <c r="P22" s="12">
        <v>547</v>
      </c>
      <c r="Q22" s="19">
        <f t="shared" ref="Q22:Q23" si="16">(P22/$X22)</f>
        <v>4.7429116448452269E-2</v>
      </c>
      <c r="R22" s="12">
        <v>293</v>
      </c>
      <c r="S22" s="25">
        <f t="shared" ref="S22:S23" si="17">(R22/$X22)</f>
        <v>2.5405358536373882E-2</v>
      </c>
      <c r="T22" s="12">
        <v>93</v>
      </c>
      <c r="U22" s="25">
        <f t="shared" ref="U22:U23" si="18">(T22/$X22)</f>
        <v>8.0638168733200375E-3</v>
      </c>
      <c r="V22" s="13">
        <v>0</v>
      </c>
      <c r="W22" s="28">
        <f t="shared" ref="W22:W23" si="19">(V22/$X22)</f>
        <v>0</v>
      </c>
      <c r="X22" s="12">
        <f t="shared" si="12"/>
        <v>11533</v>
      </c>
      <c r="Y22" s="28">
        <f t="shared" ref="Y22:Y23" si="20">(X22/$X22)</f>
        <v>1</v>
      </c>
    </row>
    <row r="23" spans="1:36" s="10" customFormat="1" x14ac:dyDescent="0.3">
      <c r="A23" s="11" t="s">
        <v>22</v>
      </c>
      <c r="B23" s="12">
        <v>220</v>
      </c>
      <c r="C23" s="20">
        <f t="shared" si="0"/>
        <v>3.4337443421257996E-2</v>
      </c>
      <c r="D23" s="12">
        <v>1806</v>
      </c>
      <c r="E23" s="29">
        <f t="shared" si="1"/>
        <v>0.28187919463087246</v>
      </c>
      <c r="F23" s="12">
        <v>1777</v>
      </c>
      <c r="G23" s="29">
        <f t="shared" si="11"/>
        <v>0.27735289527079754</v>
      </c>
      <c r="H23" s="12">
        <v>1235</v>
      </c>
      <c r="I23" s="20">
        <f t="shared" si="13"/>
        <v>0.19275792102388012</v>
      </c>
      <c r="J23" s="12">
        <v>587</v>
      </c>
      <c r="K23" s="20">
        <f t="shared" si="13"/>
        <v>9.1618542219447485E-2</v>
      </c>
      <c r="L23" s="12">
        <v>215</v>
      </c>
      <c r="M23" s="20">
        <f t="shared" si="14"/>
        <v>3.3557046979865772E-2</v>
      </c>
      <c r="N23" s="12">
        <v>135</v>
      </c>
      <c r="O23" s="29">
        <f t="shared" si="15"/>
        <v>2.1070703917590135E-2</v>
      </c>
      <c r="P23" s="12">
        <v>237</v>
      </c>
      <c r="Q23" s="20">
        <f t="shared" si="16"/>
        <v>3.6990791321991574E-2</v>
      </c>
      <c r="R23" s="12">
        <v>147</v>
      </c>
      <c r="S23" s="25">
        <f t="shared" si="17"/>
        <v>2.2943655376931483E-2</v>
      </c>
      <c r="T23" s="12">
        <v>29</v>
      </c>
      <c r="U23" s="25">
        <f t="shared" si="18"/>
        <v>4.5262993600749179E-3</v>
      </c>
      <c r="V23" s="13">
        <v>19</v>
      </c>
      <c r="W23" s="28">
        <f t="shared" si="19"/>
        <v>2.9655064772904634E-3</v>
      </c>
      <c r="X23" s="12">
        <f t="shared" si="12"/>
        <v>6407</v>
      </c>
      <c r="Y23" s="28">
        <f t="shared" si="20"/>
        <v>1</v>
      </c>
    </row>
    <row r="24" spans="1:36" s="10" customFormat="1" x14ac:dyDescent="0.25">
      <c r="A24" s="6" t="s">
        <v>1</v>
      </c>
      <c r="B24" s="8">
        <f>SUM(B5+B18+B19)</f>
        <v>3118</v>
      </c>
      <c r="C24" s="15">
        <f t="shared" si="0"/>
        <v>3.2492028094454055E-2</v>
      </c>
      <c r="D24" s="8">
        <f>SUM(D5+D18+D19)</f>
        <v>21699</v>
      </c>
      <c r="E24" s="15">
        <f t="shared" si="1"/>
        <v>0.22612075613263583</v>
      </c>
      <c r="F24" s="8">
        <f>SUM(F5+F18+F19)</f>
        <v>19676</v>
      </c>
      <c r="G24" s="15">
        <f t="shared" si="11"/>
        <v>0.20503949480002501</v>
      </c>
      <c r="H24" s="8">
        <f>SUM(H5+H18+H19)</f>
        <v>15966</v>
      </c>
      <c r="I24" s="21">
        <f>(H24/$X24)</f>
        <v>0.16637835810008128</v>
      </c>
      <c r="J24" s="8">
        <f>SUM(J5+J18+J19)</f>
        <v>12467</v>
      </c>
      <c r="K24" s="17">
        <f>(J24/$X24)</f>
        <v>0.12991600841999959</v>
      </c>
      <c r="L24" s="8">
        <f>SUM(L5+L18+L19)</f>
        <v>6756</v>
      </c>
      <c r="M24" s="21">
        <f>(L24/$X24)</f>
        <v>7.0402867801838229E-2</v>
      </c>
      <c r="N24" s="8">
        <f>SUM(N5+N18+N19)</f>
        <v>4390</v>
      </c>
      <c r="O24" s="15">
        <f>(N24/$X24)</f>
        <v>4.5747274963006193E-2</v>
      </c>
      <c r="P24" s="8">
        <f>SUM(P5+P18+P19)</f>
        <v>7117</v>
      </c>
      <c r="Q24" s="21">
        <f>(P24/$X24)</f>
        <v>7.4164773556199326E-2</v>
      </c>
      <c r="R24" s="8">
        <f>SUM(R5+R18+R19)</f>
        <v>3803</v>
      </c>
      <c r="S24" s="26">
        <f>(R24/$X24)</f>
        <v>3.9630270315333151E-2</v>
      </c>
      <c r="T24" s="8">
        <f>SUM(T5+T18+T19)</f>
        <v>917</v>
      </c>
      <c r="U24" s="26">
        <f>(T24/$X24)</f>
        <v>9.5558658635709962E-3</v>
      </c>
      <c r="V24" s="9">
        <f>SUM(V5+V18+V19)</f>
        <v>53</v>
      </c>
      <c r="W24" s="27">
        <f>(V24/$X24)</f>
        <v>5.5230195285633902E-4</v>
      </c>
      <c r="X24" s="8">
        <f>SUM(X5+X18+X19)</f>
        <v>95962</v>
      </c>
      <c r="Y24" s="27">
        <f>(X24/$X24)</f>
        <v>1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x14ac:dyDescent="0.25">
      <c r="A25" s="1" t="s">
        <v>40</v>
      </c>
      <c r="K25" s="30"/>
    </row>
    <row r="26" spans="1:36" x14ac:dyDescent="0.25">
      <c r="A26" s="44" t="s">
        <v>47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  <row r="27" spans="1:36" x14ac:dyDescent="0.25">
      <c r="A27" s="44" t="s">
        <v>23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30" spans="1:36" x14ac:dyDescent="0.25">
      <c r="I30" s="1" t="s">
        <v>43</v>
      </c>
    </row>
  </sheetData>
  <mergeCells count="15">
    <mergeCell ref="A26:Y26"/>
    <mergeCell ref="A27:Y27"/>
    <mergeCell ref="A1:X1"/>
    <mergeCell ref="B3:C3"/>
    <mergeCell ref="D3:E3"/>
    <mergeCell ref="F3:G3"/>
    <mergeCell ref="H3:I3"/>
    <mergeCell ref="L3:M3"/>
    <mergeCell ref="N3:O3"/>
    <mergeCell ref="P3:Q3"/>
    <mergeCell ref="R3:S3"/>
    <mergeCell ref="T3:U3"/>
    <mergeCell ref="J3:K3"/>
    <mergeCell ref="V3:W3"/>
    <mergeCell ref="X3:Y3"/>
  </mergeCells>
  <pageMargins left="0.25" right="0.25" top="0.75" bottom="0.75" header="0.3" footer="0.3"/>
  <pageSetup scale="6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0"/>
  <sheetViews>
    <sheetView workbookViewId="0">
      <pane ySplit="3" topLeftCell="A7" activePane="bottomLeft" state="frozen"/>
      <selection activeCell="I30" sqref="I30"/>
      <selection pane="bottomLeft" activeCell="V13" sqref="V13"/>
    </sheetView>
  </sheetViews>
  <sheetFormatPr defaultColWidth="9.109375" defaultRowHeight="13.2" x14ac:dyDescent="0.25"/>
  <cols>
    <col min="1" max="1" width="28.5546875" style="1" customWidth="1"/>
    <col min="2" max="2" width="6.88671875" style="1" bestFit="1" customWidth="1"/>
    <col min="3" max="3" width="7.21875" style="1" bestFit="1" customWidth="1"/>
    <col min="4" max="4" width="7.88671875" style="1" bestFit="1" customWidth="1"/>
    <col min="5" max="5" width="7.21875" style="1" bestFit="1" customWidth="1"/>
    <col min="6" max="6" width="7.88671875" style="1" bestFit="1" customWidth="1"/>
    <col min="7" max="7" width="7.21875" style="1" bestFit="1" customWidth="1"/>
    <col min="8" max="8" width="7.88671875" style="1" bestFit="1" customWidth="1"/>
    <col min="9" max="9" width="7.21875" style="1" bestFit="1" customWidth="1"/>
    <col min="10" max="10" width="7.88671875" style="1" bestFit="1" customWidth="1"/>
    <col min="11" max="11" width="7.21875" style="1" customWidth="1"/>
    <col min="12" max="12" width="6.88671875" style="1" bestFit="1" customWidth="1"/>
    <col min="13" max="13" width="7.21875" style="1" bestFit="1" customWidth="1"/>
    <col min="14" max="14" width="6.88671875" style="1" bestFit="1" customWidth="1"/>
    <col min="15" max="15" width="7.21875" style="1" bestFit="1" customWidth="1"/>
    <col min="16" max="16" width="6.88671875" style="1" bestFit="1" customWidth="1"/>
    <col min="17" max="17" width="7.21875" style="1" bestFit="1" customWidth="1"/>
    <col min="18" max="18" width="6.88671875" style="1" bestFit="1" customWidth="1"/>
    <col min="19" max="19" width="7.21875" style="1" bestFit="1" customWidth="1"/>
    <col min="20" max="20" width="6.88671875" style="1" bestFit="1" customWidth="1"/>
    <col min="21" max="21" width="7.21875" style="1" bestFit="1" customWidth="1"/>
    <col min="22" max="22" width="5.5546875" style="1" customWidth="1"/>
    <col min="23" max="23" width="7.21875" style="1" bestFit="1" customWidth="1"/>
    <col min="24" max="24" width="8.109375" style="1" bestFit="1" customWidth="1"/>
    <col min="25" max="25" width="7.33203125" style="1" bestFit="1" customWidth="1"/>
    <col min="26" max="16384" width="9.109375" style="1"/>
  </cols>
  <sheetData>
    <row r="1" spans="1:25" ht="15.6" x14ac:dyDescent="0.3">
      <c r="A1" s="42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3" spans="1:25" ht="39.6" customHeight="1" x14ac:dyDescent="0.25">
      <c r="A3" s="2" t="s">
        <v>0</v>
      </c>
      <c r="B3" s="45" t="s">
        <v>24</v>
      </c>
      <c r="C3" s="46"/>
      <c r="D3" s="45" t="s">
        <v>25</v>
      </c>
      <c r="E3" s="47"/>
      <c r="F3" s="46" t="s">
        <v>26</v>
      </c>
      <c r="G3" s="46"/>
      <c r="H3" s="45" t="s">
        <v>27</v>
      </c>
      <c r="I3" s="47"/>
      <c r="J3" s="45" t="s">
        <v>34</v>
      </c>
      <c r="K3" s="46"/>
      <c r="L3" s="46" t="s">
        <v>28</v>
      </c>
      <c r="M3" s="46"/>
      <c r="N3" s="45" t="s">
        <v>29</v>
      </c>
      <c r="O3" s="47"/>
      <c r="P3" s="46" t="s">
        <v>30</v>
      </c>
      <c r="Q3" s="46"/>
      <c r="R3" s="45" t="s">
        <v>31</v>
      </c>
      <c r="S3" s="47"/>
      <c r="T3" s="46" t="s">
        <v>32</v>
      </c>
      <c r="U3" s="46"/>
      <c r="V3" s="46" t="s">
        <v>33</v>
      </c>
      <c r="W3" s="47"/>
      <c r="X3" s="45" t="s">
        <v>1</v>
      </c>
      <c r="Y3" s="46"/>
    </row>
    <row r="4" spans="1:25" x14ac:dyDescent="0.25">
      <c r="A4" s="2"/>
      <c r="B4" s="3" t="s">
        <v>2</v>
      </c>
      <c r="C4" s="4" t="s">
        <v>3</v>
      </c>
      <c r="D4" s="3" t="s">
        <v>2</v>
      </c>
      <c r="E4" s="4" t="s">
        <v>3</v>
      </c>
      <c r="F4" s="3" t="s">
        <v>2</v>
      </c>
      <c r="G4" s="5" t="s">
        <v>3</v>
      </c>
      <c r="H4" s="3" t="s">
        <v>2</v>
      </c>
      <c r="I4" s="5" t="s">
        <v>3</v>
      </c>
      <c r="J4" s="3" t="s">
        <v>2</v>
      </c>
      <c r="K4" s="4" t="s">
        <v>3</v>
      </c>
      <c r="L4" s="3" t="s">
        <v>2</v>
      </c>
      <c r="M4" s="5" t="s">
        <v>3</v>
      </c>
      <c r="N4" s="3" t="s">
        <v>2</v>
      </c>
      <c r="O4" s="4" t="s">
        <v>3</v>
      </c>
      <c r="P4" s="3" t="s">
        <v>2</v>
      </c>
      <c r="Q4" s="5" t="s">
        <v>3</v>
      </c>
      <c r="R4" s="3" t="s">
        <v>2</v>
      </c>
      <c r="S4" s="5" t="s">
        <v>3</v>
      </c>
      <c r="T4" s="4" t="s">
        <v>2</v>
      </c>
      <c r="U4" s="4" t="s">
        <v>3</v>
      </c>
      <c r="V4" s="4" t="s">
        <v>2</v>
      </c>
      <c r="W4" s="4" t="s">
        <v>3</v>
      </c>
      <c r="X4" s="3" t="s">
        <v>2</v>
      </c>
      <c r="Y4" s="4" t="s">
        <v>3</v>
      </c>
    </row>
    <row r="5" spans="1:25" s="10" customFormat="1" x14ac:dyDescent="0.25">
      <c r="A5" s="6" t="s">
        <v>4</v>
      </c>
      <c r="B5" s="8">
        <f>SUM(B6:B17)</f>
        <v>2109</v>
      </c>
      <c r="C5" s="21">
        <f t="shared" ref="C5:C24" si="0">(B5/$X5)</f>
        <v>3.6204143992584072E-2</v>
      </c>
      <c r="D5" s="8">
        <f>SUM(D6:D17)</f>
        <v>13679</v>
      </c>
      <c r="E5" s="15">
        <f t="shared" ref="E5:E24" si="1">(D5/$X5)</f>
        <v>0.23482052426484473</v>
      </c>
      <c r="F5" s="8">
        <f>SUM(F6:F17)</f>
        <v>10305</v>
      </c>
      <c r="G5" s="15">
        <f>(F5/$X5)</f>
        <v>0.17690076047585532</v>
      </c>
      <c r="H5" s="8">
        <f>SUM(H6:H17)</f>
        <v>8299</v>
      </c>
      <c r="I5" s="21">
        <f>(H5/$X5)</f>
        <v>0.14246476576313666</v>
      </c>
      <c r="J5" s="8">
        <f>SUM(J6:J17)</f>
        <v>7784</v>
      </c>
      <c r="K5" s="37">
        <f>(J5/$X5)</f>
        <v>0.13362401936380958</v>
      </c>
      <c r="L5" s="8">
        <f>SUM(L6:L17)</f>
        <v>4459</v>
      </c>
      <c r="M5" s="21">
        <f>(L5/$X5)</f>
        <v>7.6545413970095955E-2</v>
      </c>
      <c r="N5" s="8">
        <f>SUM(N6:N17)</f>
        <v>3227</v>
      </c>
      <c r="O5" s="15">
        <f>(N5/$X5)</f>
        <v>5.5396288603162071E-2</v>
      </c>
      <c r="P5" s="8">
        <f>SUM(P6:P17)</f>
        <v>5132</v>
      </c>
      <c r="Q5" s="21">
        <f>(P5/$X5)</f>
        <v>8.809846703174086E-2</v>
      </c>
      <c r="R5" s="8">
        <f>SUM(R6:R17)</f>
        <v>2565</v>
      </c>
      <c r="S5" s="24">
        <f>(R5/$X5)</f>
        <v>4.4032067018007659E-2</v>
      </c>
      <c r="T5" s="8">
        <f>SUM(T6:T17)</f>
        <v>692</v>
      </c>
      <c r="U5" s="26">
        <f>(T5/$X5)</f>
        <v>1.1879216521037543E-2</v>
      </c>
      <c r="V5" s="9">
        <f>SUM(V6:V17)</f>
        <v>2</v>
      </c>
      <c r="W5" s="27">
        <f>(V5/$X5)</f>
        <v>3.4332995725542034E-5</v>
      </c>
      <c r="X5" s="8">
        <f>SUM(X6:X17)</f>
        <v>58253</v>
      </c>
      <c r="Y5" s="27">
        <f>(X5/$X5)</f>
        <v>1</v>
      </c>
    </row>
    <row r="6" spans="1:25" s="10" customFormat="1" x14ac:dyDescent="0.3">
      <c r="A6" s="11" t="s">
        <v>5</v>
      </c>
      <c r="B6" s="12">
        <v>166</v>
      </c>
      <c r="C6" s="16">
        <f t="shared" si="0"/>
        <v>9.0413943355119819E-2</v>
      </c>
      <c r="D6" s="12">
        <v>376</v>
      </c>
      <c r="E6" s="22">
        <f t="shared" si="1"/>
        <v>0.20479302832244009</v>
      </c>
      <c r="F6" s="12">
        <v>273</v>
      </c>
      <c r="G6" s="22">
        <f t="shared" ref="G6:G17" si="2">(F6/$X6)</f>
        <v>0.14869281045751634</v>
      </c>
      <c r="H6" s="12">
        <v>194</v>
      </c>
      <c r="I6" s="18">
        <f t="shared" ref="I6:K17" si="3">(H6/$X6)</f>
        <v>0.1056644880174292</v>
      </c>
      <c r="J6" s="12">
        <v>225</v>
      </c>
      <c r="K6" s="18">
        <f t="shared" si="3"/>
        <v>0.12254901960784313</v>
      </c>
      <c r="L6" s="12">
        <v>159</v>
      </c>
      <c r="M6" s="18">
        <f t="shared" ref="M6:O17" si="4">(L6/$X6)</f>
        <v>8.6601307189542481E-2</v>
      </c>
      <c r="N6" s="12">
        <v>96</v>
      </c>
      <c r="O6" s="22">
        <f t="shared" si="4"/>
        <v>5.2287581699346407E-2</v>
      </c>
      <c r="P6" s="12">
        <v>191</v>
      </c>
      <c r="Q6" s="18">
        <f t="shared" ref="Q6:Q17" si="5">(P6/$X6)</f>
        <v>0.10403050108932461</v>
      </c>
      <c r="R6" s="12">
        <v>130</v>
      </c>
      <c r="S6" s="25">
        <f t="shared" ref="S6:S17" si="6">(R6/$X6)</f>
        <v>7.0806100217864917E-2</v>
      </c>
      <c r="T6" s="12">
        <v>26</v>
      </c>
      <c r="U6" s="25">
        <f t="shared" ref="U6:U17" si="7">(T6/$X6)</f>
        <v>1.4161220043572984E-2</v>
      </c>
      <c r="V6" s="13">
        <v>0</v>
      </c>
      <c r="W6" s="28">
        <f t="shared" ref="W6:W17" si="8">(V6/$X6)</f>
        <v>0</v>
      </c>
      <c r="X6" s="12">
        <f>SUM(B6+D6+F6+H6+J6+L6+N6+P6+R6+T6+V6)</f>
        <v>1836</v>
      </c>
      <c r="Y6" s="28">
        <f t="shared" ref="Y6:Y17" si="9">(X6/$X6)</f>
        <v>1</v>
      </c>
    </row>
    <row r="7" spans="1:25" s="10" customFormat="1" x14ac:dyDescent="0.3">
      <c r="A7" s="11" t="s">
        <v>6</v>
      </c>
      <c r="B7" s="12">
        <v>159</v>
      </c>
      <c r="C7" s="16">
        <f t="shared" si="0"/>
        <v>3.51925630810093E-2</v>
      </c>
      <c r="D7" s="12">
        <v>602</v>
      </c>
      <c r="E7" s="23">
        <f t="shared" si="1"/>
        <v>0.13324479858344401</v>
      </c>
      <c r="F7" s="12">
        <v>644</v>
      </c>
      <c r="G7" s="23">
        <f t="shared" si="2"/>
        <v>0.14254094732182382</v>
      </c>
      <c r="H7" s="12">
        <v>627</v>
      </c>
      <c r="I7" s="19">
        <f t="shared" si="3"/>
        <v>0.13877822045152721</v>
      </c>
      <c r="J7" s="12">
        <v>771</v>
      </c>
      <c r="K7" s="19">
        <f t="shared" si="3"/>
        <v>0.17065073041168657</v>
      </c>
      <c r="L7" s="12">
        <v>508</v>
      </c>
      <c r="M7" s="19">
        <f t="shared" si="4"/>
        <v>0.11243913235945109</v>
      </c>
      <c r="N7" s="12">
        <v>397</v>
      </c>
      <c r="O7" s="23">
        <f t="shared" si="4"/>
        <v>8.7870739265161577E-2</v>
      </c>
      <c r="P7" s="12">
        <v>567</v>
      </c>
      <c r="Q7" s="19">
        <f t="shared" si="5"/>
        <v>0.12549800796812749</v>
      </c>
      <c r="R7" s="12">
        <v>210</v>
      </c>
      <c r="S7" s="25">
        <f t="shared" si="6"/>
        <v>4.6480743691899071E-2</v>
      </c>
      <c r="T7" s="12">
        <v>33</v>
      </c>
      <c r="U7" s="25">
        <f t="shared" si="7"/>
        <v>7.3041168658698535E-3</v>
      </c>
      <c r="V7" s="13">
        <v>0</v>
      </c>
      <c r="W7" s="28">
        <f t="shared" si="8"/>
        <v>0</v>
      </c>
      <c r="X7" s="12">
        <f t="shared" ref="X7:X17" si="10">SUM(B7+D7+F7+H7+J7+L7+N7+P7+R7+T7+V7)</f>
        <v>4518</v>
      </c>
      <c r="Y7" s="28">
        <f t="shared" si="9"/>
        <v>1</v>
      </c>
    </row>
    <row r="8" spans="1:25" s="10" customFormat="1" x14ac:dyDescent="0.3">
      <c r="A8" s="11" t="s">
        <v>7</v>
      </c>
      <c r="B8" s="12">
        <v>228</v>
      </c>
      <c r="C8" s="16">
        <f t="shared" si="0"/>
        <v>3.111353711790393E-2</v>
      </c>
      <c r="D8" s="12">
        <v>1494</v>
      </c>
      <c r="E8" s="23">
        <f t="shared" si="1"/>
        <v>0.20387554585152839</v>
      </c>
      <c r="F8" s="12">
        <v>1200</v>
      </c>
      <c r="G8" s="23">
        <f t="shared" si="2"/>
        <v>0.16375545851528384</v>
      </c>
      <c r="H8" s="12">
        <v>1039</v>
      </c>
      <c r="I8" s="19">
        <f t="shared" si="3"/>
        <v>0.14178493449781659</v>
      </c>
      <c r="J8" s="12">
        <v>1071</v>
      </c>
      <c r="K8" s="19">
        <f t="shared" si="3"/>
        <v>0.14615174672489084</v>
      </c>
      <c r="L8" s="12">
        <v>598</v>
      </c>
      <c r="M8" s="19">
        <f t="shared" si="4"/>
        <v>8.1604803493449785E-2</v>
      </c>
      <c r="N8" s="12">
        <v>495</v>
      </c>
      <c r="O8" s="23">
        <f t="shared" si="4"/>
        <v>6.754912663755458E-2</v>
      </c>
      <c r="P8" s="12">
        <v>756</v>
      </c>
      <c r="Q8" s="19">
        <f t="shared" si="5"/>
        <v>0.10316593886462883</v>
      </c>
      <c r="R8" s="12">
        <v>356</v>
      </c>
      <c r="S8" s="25">
        <f t="shared" si="6"/>
        <v>4.8580786026200876E-2</v>
      </c>
      <c r="T8" s="12">
        <v>91</v>
      </c>
      <c r="U8" s="25">
        <f t="shared" si="7"/>
        <v>1.2418122270742358E-2</v>
      </c>
      <c r="V8" s="13">
        <v>0</v>
      </c>
      <c r="W8" s="28">
        <f t="shared" si="8"/>
        <v>0</v>
      </c>
      <c r="X8" s="12">
        <f t="shared" si="10"/>
        <v>7328</v>
      </c>
      <c r="Y8" s="28">
        <f t="shared" si="9"/>
        <v>1</v>
      </c>
    </row>
    <row r="9" spans="1:25" s="10" customFormat="1" x14ac:dyDescent="0.3">
      <c r="A9" s="11" t="s">
        <v>8</v>
      </c>
      <c r="B9" s="12">
        <v>226</v>
      </c>
      <c r="C9" s="16">
        <f t="shared" si="0"/>
        <v>3.6469259319025338E-2</v>
      </c>
      <c r="D9" s="12">
        <v>1394</v>
      </c>
      <c r="E9" s="23">
        <f t="shared" si="1"/>
        <v>0.22494755526867841</v>
      </c>
      <c r="F9" s="12">
        <v>1106</v>
      </c>
      <c r="G9" s="23">
        <f t="shared" si="2"/>
        <v>0.17847345489753105</v>
      </c>
      <c r="H9" s="12">
        <v>905</v>
      </c>
      <c r="I9" s="19">
        <f t="shared" si="3"/>
        <v>0.14603840568016782</v>
      </c>
      <c r="J9" s="12">
        <v>876</v>
      </c>
      <c r="K9" s="19">
        <f t="shared" si="3"/>
        <v>0.14135872196223978</v>
      </c>
      <c r="L9" s="12">
        <v>505</v>
      </c>
      <c r="M9" s="19">
        <f t="shared" si="4"/>
        <v>8.149104405357431E-2</v>
      </c>
      <c r="N9" s="12">
        <v>359</v>
      </c>
      <c r="O9" s="23">
        <f t="shared" si="4"/>
        <v>5.793125705986768E-2</v>
      </c>
      <c r="P9" s="12">
        <v>516</v>
      </c>
      <c r="Q9" s="19">
        <f t="shared" si="5"/>
        <v>8.3266096498305631E-2</v>
      </c>
      <c r="R9" s="12">
        <v>250</v>
      </c>
      <c r="S9" s="25">
        <f t="shared" si="6"/>
        <v>4.0342101016620946E-2</v>
      </c>
      <c r="T9" s="12">
        <v>58</v>
      </c>
      <c r="U9" s="25">
        <f t="shared" si="7"/>
        <v>9.35936743585606E-3</v>
      </c>
      <c r="V9" s="13">
        <v>2</v>
      </c>
      <c r="W9" s="28">
        <f t="shared" si="8"/>
        <v>3.2273680813296756E-4</v>
      </c>
      <c r="X9" s="12">
        <f t="shared" si="10"/>
        <v>6197</v>
      </c>
      <c r="Y9" s="28">
        <f t="shared" si="9"/>
        <v>1</v>
      </c>
    </row>
    <row r="10" spans="1:25" s="10" customFormat="1" x14ac:dyDescent="0.3">
      <c r="A10" s="11" t="s">
        <v>9</v>
      </c>
      <c r="B10" s="12">
        <v>268</v>
      </c>
      <c r="C10" s="16">
        <f t="shared" si="0"/>
        <v>3.5543766578249335E-2</v>
      </c>
      <c r="D10" s="12">
        <v>2299</v>
      </c>
      <c r="E10" s="23">
        <f t="shared" si="1"/>
        <v>0.30490716180371352</v>
      </c>
      <c r="F10" s="12">
        <v>1553</v>
      </c>
      <c r="G10" s="23">
        <f t="shared" si="2"/>
        <v>0.20596816976127322</v>
      </c>
      <c r="H10" s="12">
        <v>1016</v>
      </c>
      <c r="I10" s="19">
        <f t="shared" si="3"/>
        <v>0.13474801061007957</v>
      </c>
      <c r="J10" s="12">
        <v>813</v>
      </c>
      <c r="K10" s="19">
        <f t="shared" si="3"/>
        <v>0.10782493368700265</v>
      </c>
      <c r="L10" s="12">
        <v>411</v>
      </c>
      <c r="M10" s="19">
        <f t="shared" si="4"/>
        <v>5.4509283819628648E-2</v>
      </c>
      <c r="N10" s="12">
        <v>319</v>
      </c>
      <c r="O10" s="23">
        <f t="shared" si="4"/>
        <v>4.230769230769231E-2</v>
      </c>
      <c r="P10" s="12">
        <v>535</v>
      </c>
      <c r="Q10" s="19">
        <f t="shared" si="5"/>
        <v>7.0954907161803707E-2</v>
      </c>
      <c r="R10" s="12">
        <v>296</v>
      </c>
      <c r="S10" s="25">
        <f t="shared" si="6"/>
        <v>3.9257294429708225E-2</v>
      </c>
      <c r="T10" s="12">
        <v>30</v>
      </c>
      <c r="U10" s="25">
        <f t="shared" si="7"/>
        <v>3.9787798408488064E-3</v>
      </c>
      <c r="V10" s="13">
        <v>0</v>
      </c>
      <c r="W10" s="28">
        <f t="shared" si="8"/>
        <v>0</v>
      </c>
      <c r="X10" s="12">
        <f t="shared" si="10"/>
        <v>7540</v>
      </c>
      <c r="Y10" s="28">
        <f t="shared" si="9"/>
        <v>1</v>
      </c>
    </row>
    <row r="11" spans="1:25" s="10" customFormat="1" x14ac:dyDescent="0.3">
      <c r="A11" s="11" t="s">
        <v>10</v>
      </c>
      <c r="B11" s="12">
        <v>94</v>
      </c>
      <c r="C11" s="16">
        <f t="shared" si="0"/>
        <v>3.1842818428184282E-2</v>
      </c>
      <c r="D11" s="12">
        <v>779</v>
      </c>
      <c r="E11" s="23">
        <f t="shared" si="1"/>
        <v>0.2638888888888889</v>
      </c>
      <c r="F11" s="12">
        <v>511</v>
      </c>
      <c r="G11" s="23">
        <f t="shared" si="2"/>
        <v>0.17310298102981031</v>
      </c>
      <c r="H11" s="12">
        <v>459</v>
      </c>
      <c r="I11" s="19">
        <f t="shared" si="3"/>
        <v>0.15548780487804878</v>
      </c>
      <c r="J11" s="12">
        <v>362</v>
      </c>
      <c r="K11" s="19">
        <f t="shared" si="3"/>
        <v>0.12262872628726287</v>
      </c>
      <c r="L11" s="12">
        <v>209</v>
      </c>
      <c r="M11" s="19">
        <f t="shared" si="4"/>
        <v>7.0799457994579942E-2</v>
      </c>
      <c r="N11" s="12">
        <v>147</v>
      </c>
      <c r="O11" s="23">
        <f t="shared" si="4"/>
        <v>4.9796747967479675E-2</v>
      </c>
      <c r="P11" s="12">
        <v>249</v>
      </c>
      <c r="Q11" s="19">
        <f t="shared" si="5"/>
        <v>8.434959349593496E-2</v>
      </c>
      <c r="R11" s="12">
        <v>118</v>
      </c>
      <c r="S11" s="25">
        <f t="shared" si="6"/>
        <v>3.9972899728997292E-2</v>
      </c>
      <c r="T11" s="12">
        <v>24</v>
      </c>
      <c r="U11" s="25">
        <f t="shared" si="7"/>
        <v>8.130081300813009E-3</v>
      </c>
      <c r="V11" s="13">
        <v>0</v>
      </c>
      <c r="W11" s="28">
        <f t="shared" si="8"/>
        <v>0</v>
      </c>
      <c r="X11" s="12">
        <f t="shared" si="10"/>
        <v>2952</v>
      </c>
      <c r="Y11" s="28">
        <f t="shared" si="9"/>
        <v>1</v>
      </c>
    </row>
    <row r="12" spans="1:25" s="10" customFormat="1" x14ac:dyDescent="0.3">
      <c r="A12" s="11" t="s">
        <v>11</v>
      </c>
      <c r="B12" s="12">
        <v>219</v>
      </c>
      <c r="C12" s="16">
        <f t="shared" si="0"/>
        <v>3.043780403057679E-2</v>
      </c>
      <c r="D12" s="12">
        <v>1852</v>
      </c>
      <c r="E12" s="23">
        <f t="shared" si="1"/>
        <v>0.25740097289784575</v>
      </c>
      <c r="F12" s="12">
        <v>1490</v>
      </c>
      <c r="G12" s="23">
        <f t="shared" si="2"/>
        <v>0.20708825573314801</v>
      </c>
      <c r="H12" s="12">
        <v>1074</v>
      </c>
      <c r="I12" s="19">
        <f t="shared" si="3"/>
        <v>0.14927032661570536</v>
      </c>
      <c r="J12" s="12">
        <v>892</v>
      </c>
      <c r="K12" s="19">
        <f t="shared" si="3"/>
        <v>0.12397498262682419</v>
      </c>
      <c r="L12" s="12">
        <v>506</v>
      </c>
      <c r="M12" s="19">
        <f t="shared" si="4"/>
        <v>7.0326615705350939E-2</v>
      </c>
      <c r="N12" s="12">
        <v>353</v>
      </c>
      <c r="O12" s="23">
        <f t="shared" si="4"/>
        <v>4.9061848505906877E-2</v>
      </c>
      <c r="P12" s="12">
        <v>527</v>
      </c>
      <c r="Q12" s="19">
        <f t="shared" si="5"/>
        <v>7.3245309242529533E-2</v>
      </c>
      <c r="R12" s="12">
        <v>258</v>
      </c>
      <c r="S12" s="25">
        <f t="shared" si="6"/>
        <v>3.5858234885337043E-2</v>
      </c>
      <c r="T12" s="12">
        <v>24</v>
      </c>
      <c r="U12" s="25">
        <f t="shared" si="7"/>
        <v>3.3356497567755385E-3</v>
      </c>
      <c r="V12" s="13">
        <v>0</v>
      </c>
      <c r="W12" s="28">
        <f t="shared" si="8"/>
        <v>0</v>
      </c>
      <c r="X12" s="12">
        <f t="shared" si="10"/>
        <v>7195</v>
      </c>
      <c r="Y12" s="28">
        <f t="shared" si="9"/>
        <v>1</v>
      </c>
    </row>
    <row r="13" spans="1:25" s="10" customFormat="1" x14ac:dyDescent="0.3">
      <c r="A13" s="11" t="s">
        <v>12</v>
      </c>
      <c r="B13" s="12">
        <v>79</v>
      </c>
      <c r="C13" s="16">
        <f t="shared" si="0"/>
        <v>4.3122270742358082E-2</v>
      </c>
      <c r="D13" s="12">
        <v>382</v>
      </c>
      <c r="E13" s="23">
        <f t="shared" si="1"/>
        <v>0.20851528384279475</v>
      </c>
      <c r="F13" s="12">
        <v>270</v>
      </c>
      <c r="G13" s="23">
        <f t="shared" si="2"/>
        <v>0.14737991266375547</v>
      </c>
      <c r="H13" s="12">
        <v>238</v>
      </c>
      <c r="I13" s="19">
        <f t="shared" si="3"/>
        <v>0.12991266375545851</v>
      </c>
      <c r="J13" s="12">
        <v>199</v>
      </c>
      <c r="K13" s="19">
        <f t="shared" si="3"/>
        <v>0.10862445414847162</v>
      </c>
      <c r="L13" s="12">
        <v>109</v>
      </c>
      <c r="M13" s="19">
        <f t="shared" si="4"/>
        <v>5.9497816593886463E-2</v>
      </c>
      <c r="N13" s="12">
        <v>85</v>
      </c>
      <c r="O13" s="23">
        <f t="shared" si="4"/>
        <v>4.6397379912663753E-2</v>
      </c>
      <c r="P13" s="12">
        <v>186</v>
      </c>
      <c r="Q13" s="19">
        <f t="shared" si="5"/>
        <v>0.10152838427947598</v>
      </c>
      <c r="R13" s="12">
        <v>113</v>
      </c>
      <c r="S13" s="25">
        <f t="shared" si="6"/>
        <v>6.1681222707423579E-2</v>
      </c>
      <c r="T13" s="12">
        <v>171</v>
      </c>
      <c r="U13" s="25">
        <f t="shared" si="7"/>
        <v>9.3340611353711786E-2</v>
      </c>
      <c r="V13" s="13">
        <v>0</v>
      </c>
      <c r="W13" s="28">
        <f t="shared" si="8"/>
        <v>0</v>
      </c>
      <c r="X13" s="12">
        <f t="shared" si="10"/>
        <v>1832</v>
      </c>
      <c r="Y13" s="28">
        <f t="shared" si="9"/>
        <v>1</v>
      </c>
    </row>
    <row r="14" spans="1:25" s="10" customFormat="1" x14ac:dyDescent="0.3">
      <c r="A14" s="11" t="s">
        <v>13</v>
      </c>
      <c r="B14" s="12">
        <v>194</v>
      </c>
      <c r="C14" s="16">
        <f>(B14/$X14)</f>
        <v>2.8783382789317507E-2</v>
      </c>
      <c r="D14" s="12">
        <v>1478</v>
      </c>
      <c r="E14" s="23">
        <f>(D14/$X14)</f>
        <v>0.21928783382789319</v>
      </c>
      <c r="F14" s="12">
        <v>1270</v>
      </c>
      <c r="G14" s="23">
        <f>(F14/$X14)</f>
        <v>0.18842729970326411</v>
      </c>
      <c r="H14" s="12">
        <v>1023</v>
      </c>
      <c r="I14" s="19">
        <f>(H14/$X14)</f>
        <v>0.15178041543026707</v>
      </c>
      <c r="J14" s="12">
        <v>925</v>
      </c>
      <c r="K14" s="19">
        <f>(J14/$X14)</f>
        <v>0.13724035608308605</v>
      </c>
      <c r="L14" s="12">
        <v>500</v>
      </c>
      <c r="M14" s="19">
        <f>(L14/$X14)</f>
        <v>7.418397626112759E-2</v>
      </c>
      <c r="N14" s="12">
        <v>301</v>
      </c>
      <c r="O14" s="23">
        <f>(N14/$X14)</f>
        <v>4.4658753709198813E-2</v>
      </c>
      <c r="P14" s="12">
        <v>524</v>
      </c>
      <c r="Q14" s="19">
        <f>(P14/$X14)</f>
        <v>7.7744807121661721E-2</v>
      </c>
      <c r="R14" s="12">
        <v>353</v>
      </c>
      <c r="S14" s="25">
        <f>(R14/$X14)</f>
        <v>5.2373887240356083E-2</v>
      </c>
      <c r="T14" s="12">
        <v>172</v>
      </c>
      <c r="U14" s="25">
        <f>(T14/$X14)</f>
        <v>2.5519287833827894E-2</v>
      </c>
      <c r="V14" s="13">
        <v>0</v>
      </c>
      <c r="W14" s="28">
        <f>(V14/$X14)</f>
        <v>0</v>
      </c>
      <c r="X14" s="12">
        <f t="shared" si="10"/>
        <v>6740</v>
      </c>
      <c r="Y14" s="28">
        <f>(X14/$X14)</f>
        <v>1</v>
      </c>
    </row>
    <row r="15" spans="1:25" s="10" customFormat="1" x14ac:dyDescent="0.3">
      <c r="A15" s="11" t="s">
        <v>14</v>
      </c>
      <c r="B15" s="12">
        <v>131</v>
      </c>
      <c r="C15" s="16">
        <f t="shared" si="0"/>
        <v>5.7255244755244752E-2</v>
      </c>
      <c r="D15" s="12">
        <v>571</v>
      </c>
      <c r="E15" s="23">
        <f t="shared" si="1"/>
        <v>0.24956293706293706</v>
      </c>
      <c r="F15" s="12">
        <v>334</v>
      </c>
      <c r="G15" s="23">
        <f t="shared" si="2"/>
        <v>0.14597902097902099</v>
      </c>
      <c r="H15" s="12">
        <v>284</v>
      </c>
      <c r="I15" s="19">
        <f t="shared" si="3"/>
        <v>0.12412587412587413</v>
      </c>
      <c r="J15" s="12">
        <v>289</v>
      </c>
      <c r="K15" s="19">
        <f t="shared" si="3"/>
        <v>0.1263111888111888</v>
      </c>
      <c r="L15" s="12">
        <v>164</v>
      </c>
      <c r="M15" s="19">
        <f t="shared" si="4"/>
        <v>7.167832167832168E-2</v>
      </c>
      <c r="N15" s="12">
        <v>126</v>
      </c>
      <c r="O15" s="23">
        <f t="shared" si="4"/>
        <v>5.5069930069930072E-2</v>
      </c>
      <c r="P15" s="12">
        <v>254</v>
      </c>
      <c r="Q15" s="19">
        <f t="shared" si="5"/>
        <v>0.11101398601398602</v>
      </c>
      <c r="R15" s="12">
        <v>116</v>
      </c>
      <c r="S15" s="25">
        <f t="shared" si="6"/>
        <v>5.0699300699300696E-2</v>
      </c>
      <c r="T15" s="12">
        <v>19</v>
      </c>
      <c r="U15" s="25">
        <f t="shared" si="7"/>
        <v>8.304195804195804E-3</v>
      </c>
      <c r="V15" s="13">
        <v>0</v>
      </c>
      <c r="W15" s="28">
        <f t="shared" si="8"/>
        <v>0</v>
      </c>
      <c r="X15" s="12">
        <f t="shared" si="10"/>
        <v>2288</v>
      </c>
      <c r="Y15" s="28">
        <f t="shared" si="9"/>
        <v>1</v>
      </c>
    </row>
    <row r="16" spans="1:25" s="10" customFormat="1" x14ac:dyDescent="0.3">
      <c r="A16" s="11" t="s">
        <v>15</v>
      </c>
      <c r="B16" s="12">
        <v>179</v>
      </c>
      <c r="C16" s="16">
        <f t="shared" si="0"/>
        <v>3.4683200930052317E-2</v>
      </c>
      <c r="D16" s="12">
        <v>1236</v>
      </c>
      <c r="E16" s="23">
        <f t="shared" si="1"/>
        <v>0.23948847122650649</v>
      </c>
      <c r="F16" s="12">
        <v>795</v>
      </c>
      <c r="G16" s="23">
        <f t="shared" si="2"/>
        <v>0.15403991474520443</v>
      </c>
      <c r="H16" s="12">
        <v>708</v>
      </c>
      <c r="I16" s="19">
        <f t="shared" si="3"/>
        <v>0.1371827165278047</v>
      </c>
      <c r="J16" s="12">
        <v>747</v>
      </c>
      <c r="K16" s="19">
        <f t="shared" si="3"/>
        <v>0.14473939159077698</v>
      </c>
      <c r="L16" s="12">
        <v>465</v>
      </c>
      <c r="M16" s="19">
        <f t="shared" si="4"/>
        <v>9.0098818058515787E-2</v>
      </c>
      <c r="N16" s="12">
        <v>320</v>
      </c>
      <c r="O16" s="23">
        <f t="shared" si="4"/>
        <v>6.2003487696182913E-2</v>
      </c>
      <c r="P16" s="12">
        <v>492</v>
      </c>
      <c r="Q16" s="19">
        <f t="shared" si="5"/>
        <v>9.5330362332881224E-2</v>
      </c>
      <c r="R16" s="12">
        <v>204</v>
      </c>
      <c r="S16" s="25">
        <f t="shared" si="6"/>
        <v>3.9527223406316606E-2</v>
      </c>
      <c r="T16" s="12">
        <v>15</v>
      </c>
      <c r="U16" s="25">
        <f t="shared" si="7"/>
        <v>2.906413485758574E-3</v>
      </c>
      <c r="V16" s="13">
        <v>0</v>
      </c>
      <c r="W16" s="28">
        <f t="shared" si="8"/>
        <v>0</v>
      </c>
      <c r="X16" s="12">
        <f t="shared" si="10"/>
        <v>5161</v>
      </c>
      <c r="Y16" s="28">
        <f t="shared" si="9"/>
        <v>1</v>
      </c>
    </row>
    <row r="17" spans="1:36" s="10" customFormat="1" x14ac:dyDescent="0.3">
      <c r="A17" s="11" t="s">
        <v>16</v>
      </c>
      <c r="B17" s="12">
        <v>166</v>
      </c>
      <c r="C17" s="17">
        <f t="shared" si="0"/>
        <v>3.5576510930132879E-2</v>
      </c>
      <c r="D17" s="12">
        <v>1216</v>
      </c>
      <c r="E17" s="23">
        <f t="shared" si="1"/>
        <v>0.26060865837976854</v>
      </c>
      <c r="F17" s="12">
        <v>859</v>
      </c>
      <c r="G17" s="23">
        <f t="shared" si="2"/>
        <v>0.18409772824689241</v>
      </c>
      <c r="H17" s="12">
        <v>732</v>
      </c>
      <c r="I17" s="19">
        <f t="shared" si="3"/>
        <v>0.15687955422203173</v>
      </c>
      <c r="J17" s="12">
        <v>614</v>
      </c>
      <c r="K17" s="20">
        <f t="shared" si="3"/>
        <v>0.13159022717531077</v>
      </c>
      <c r="L17" s="12">
        <v>325</v>
      </c>
      <c r="M17" s="19">
        <f t="shared" si="4"/>
        <v>6.9652807543934853E-2</v>
      </c>
      <c r="N17" s="12">
        <v>229</v>
      </c>
      <c r="O17" s="23">
        <f t="shared" si="4"/>
        <v>4.9078439777111016E-2</v>
      </c>
      <c r="P17" s="12">
        <v>335</v>
      </c>
      <c r="Q17" s="19">
        <f t="shared" si="5"/>
        <v>7.1795970852978994E-2</v>
      </c>
      <c r="R17" s="12">
        <v>161</v>
      </c>
      <c r="S17" s="25">
        <f t="shared" si="6"/>
        <v>3.4504929275610802E-2</v>
      </c>
      <c r="T17" s="12">
        <v>29</v>
      </c>
      <c r="U17" s="25">
        <f t="shared" si="7"/>
        <v>6.2151735962280323E-3</v>
      </c>
      <c r="V17" s="13">
        <v>0</v>
      </c>
      <c r="W17" s="28">
        <f t="shared" si="8"/>
        <v>0</v>
      </c>
      <c r="X17" s="12">
        <f t="shared" si="10"/>
        <v>4666</v>
      </c>
      <c r="Y17" s="28">
        <f t="shared" si="9"/>
        <v>1</v>
      </c>
    </row>
    <row r="18" spans="1:36" s="10" customFormat="1" x14ac:dyDescent="0.3">
      <c r="A18" s="6" t="s">
        <v>17</v>
      </c>
      <c r="B18" s="8">
        <v>1</v>
      </c>
      <c r="C18" s="21">
        <f t="shared" si="0"/>
        <v>4.3898156277436348E-4</v>
      </c>
      <c r="D18" s="8">
        <v>9</v>
      </c>
      <c r="E18" s="15">
        <f t="shared" si="1"/>
        <v>3.9508340649692716E-3</v>
      </c>
      <c r="F18" s="8">
        <v>28</v>
      </c>
      <c r="G18" s="15">
        <f t="shared" ref="G18:G24" si="11">(F18/$X18)</f>
        <v>1.2291483757682178E-2</v>
      </c>
      <c r="H18" s="8">
        <v>142</v>
      </c>
      <c r="I18" s="21">
        <f>(H18/$X18)</f>
        <v>6.2335381913959612E-2</v>
      </c>
      <c r="J18" s="8">
        <v>349</v>
      </c>
      <c r="K18" s="16">
        <f>(J18/$X18)</f>
        <v>0.15320456540825286</v>
      </c>
      <c r="L18" s="8">
        <v>327</v>
      </c>
      <c r="M18" s="21">
        <f>(L18/$X18)</f>
        <v>0.14354697102721686</v>
      </c>
      <c r="N18" s="8">
        <v>314</v>
      </c>
      <c r="O18" s="15">
        <f>(N18/$X18)</f>
        <v>0.13784021071115013</v>
      </c>
      <c r="P18" s="8">
        <v>663</v>
      </c>
      <c r="Q18" s="21">
        <f>(P18/$X18)</f>
        <v>0.29104477611940299</v>
      </c>
      <c r="R18" s="8">
        <v>410</v>
      </c>
      <c r="S18" s="26">
        <f>(R18/$X18)</f>
        <v>0.17998244073748904</v>
      </c>
      <c r="T18" s="8">
        <v>16</v>
      </c>
      <c r="U18" s="26">
        <f>(T18/$X18)</f>
        <v>7.0237050043898156E-3</v>
      </c>
      <c r="V18" s="9">
        <v>19</v>
      </c>
      <c r="W18" s="27">
        <f>(V18/$X18)</f>
        <v>8.3406496927129065E-3</v>
      </c>
      <c r="X18" s="8">
        <f>SUM(B18+D18+F18+H18+J18+L18+N18+P18+R18+T18+V18)</f>
        <v>2278</v>
      </c>
      <c r="Y18" s="27">
        <f>(X18/$X18)</f>
        <v>1</v>
      </c>
    </row>
    <row r="19" spans="1:36" s="10" customFormat="1" x14ac:dyDescent="0.3">
      <c r="A19" s="6" t="s">
        <v>18</v>
      </c>
      <c r="B19" s="8">
        <f>SUM(B20:B23)</f>
        <v>956</v>
      </c>
      <c r="C19" s="15">
        <f t="shared" si="0"/>
        <v>2.609953861694286E-2</v>
      </c>
      <c r="D19" s="8">
        <f>SUM(D20:D23)</f>
        <v>8891</v>
      </c>
      <c r="E19" s="15">
        <f t="shared" si="1"/>
        <v>0.24273116929209096</v>
      </c>
      <c r="F19" s="8">
        <f>SUM(F20:F23)</f>
        <v>9273</v>
      </c>
      <c r="G19" s="15">
        <f t="shared" si="11"/>
        <v>0.25316006442982336</v>
      </c>
      <c r="H19" s="8">
        <f>SUM(H20:H23)</f>
        <v>7305</v>
      </c>
      <c r="I19" s="21">
        <f>(H19/$X19)</f>
        <v>0.19943214392967321</v>
      </c>
      <c r="J19" s="8">
        <f>SUM(J20:J23)</f>
        <v>4540</v>
      </c>
      <c r="K19" s="21">
        <f>(J19/$X19)</f>
        <v>0.12394550765786672</v>
      </c>
      <c r="L19" s="8">
        <f>SUM(L20:L23)</f>
        <v>1751</v>
      </c>
      <c r="M19" s="21">
        <f>(L19/$X19)</f>
        <v>4.7803652843375469E-2</v>
      </c>
      <c r="N19" s="8">
        <f>SUM(N20:N23)</f>
        <v>1118</v>
      </c>
      <c r="O19" s="15">
        <f>(N19/$X19)</f>
        <v>3.0522263780064975E-2</v>
      </c>
      <c r="P19" s="8">
        <f>SUM(P20:P23)</f>
        <v>1671</v>
      </c>
      <c r="Q19" s="21">
        <f>(P19/$X19)</f>
        <v>4.5619591034426275E-2</v>
      </c>
      <c r="R19" s="8">
        <f>SUM(R20:R23)</f>
        <v>910</v>
      </c>
      <c r="S19" s="26">
        <f>(R19/$X19)</f>
        <v>2.4843703076797074E-2</v>
      </c>
      <c r="T19" s="8">
        <f>SUM(T20:T23)</f>
        <v>177</v>
      </c>
      <c r="U19" s="26">
        <f>(T19/$X19)</f>
        <v>4.8322367523000904E-3</v>
      </c>
      <c r="V19" s="9">
        <f>SUM(V20:V23)</f>
        <v>37</v>
      </c>
      <c r="W19" s="27">
        <f>(V19/$X19)</f>
        <v>1.0101285866390018E-3</v>
      </c>
      <c r="X19" s="8">
        <f>SUM(X20:X23)</f>
        <v>36629</v>
      </c>
      <c r="Y19" s="27">
        <f>(X19/$X19)</f>
        <v>1</v>
      </c>
    </row>
    <row r="20" spans="1:36" s="10" customFormat="1" x14ac:dyDescent="0.3">
      <c r="A20" s="11" t="s">
        <v>19</v>
      </c>
      <c r="B20" s="12">
        <v>240</v>
      </c>
      <c r="C20" s="18">
        <f t="shared" si="0"/>
        <v>1.9235393123346958E-2</v>
      </c>
      <c r="D20" s="12">
        <v>2644</v>
      </c>
      <c r="E20" s="22">
        <f t="shared" si="1"/>
        <v>0.21190991424220565</v>
      </c>
      <c r="F20" s="12">
        <v>3020</v>
      </c>
      <c r="G20" s="22">
        <f t="shared" si="11"/>
        <v>0.24204536346878255</v>
      </c>
      <c r="H20" s="12">
        <v>2672</v>
      </c>
      <c r="I20" s="18">
        <f>(H20/$X20)</f>
        <v>0.21415404343992947</v>
      </c>
      <c r="J20" s="12">
        <v>1786</v>
      </c>
      <c r="K20" s="18">
        <f>(J20/$X20)</f>
        <v>0.14314338382624028</v>
      </c>
      <c r="L20" s="12">
        <v>701</v>
      </c>
      <c r="M20" s="18">
        <f>(L20/$X20)</f>
        <v>5.6183377414442577E-2</v>
      </c>
      <c r="N20" s="12">
        <v>454</v>
      </c>
      <c r="O20" s="22">
        <f>(N20/$X20)</f>
        <v>3.6386951991664661E-2</v>
      </c>
      <c r="P20" s="12">
        <v>601</v>
      </c>
      <c r="Q20" s="18">
        <f>(P20/$X20)</f>
        <v>4.8168630279714672E-2</v>
      </c>
      <c r="R20" s="12">
        <v>323</v>
      </c>
      <c r="S20" s="25">
        <f>(R20/$X20)</f>
        <v>2.5887633245171116E-2</v>
      </c>
      <c r="T20" s="12">
        <v>36</v>
      </c>
      <c r="U20" s="25">
        <f>(T20/$X20)</f>
        <v>2.8853089685020438E-3</v>
      </c>
      <c r="V20" s="13">
        <v>0</v>
      </c>
      <c r="W20" s="28">
        <f>(V20/$X20)</f>
        <v>0</v>
      </c>
      <c r="X20" s="12">
        <f>SUM(B20+D20+F20+H20+J20+L20+N20+P20+R20+T20+V20)</f>
        <v>12477</v>
      </c>
      <c r="Y20" s="28">
        <f>(X20/$X20)</f>
        <v>1</v>
      </c>
    </row>
    <row r="21" spans="1:36" s="10" customFormat="1" x14ac:dyDescent="0.3">
      <c r="A21" s="11" t="s">
        <v>20</v>
      </c>
      <c r="B21" s="12">
        <v>294</v>
      </c>
      <c r="C21" s="19">
        <f t="shared" si="0"/>
        <v>5.244381020335355E-2</v>
      </c>
      <c r="D21" s="12">
        <v>1811</v>
      </c>
      <c r="E21" s="23">
        <f t="shared" si="1"/>
        <v>0.32304673564038527</v>
      </c>
      <c r="F21" s="12">
        <v>1713</v>
      </c>
      <c r="G21" s="23">
        <f t="shared" si="11"/>
        <v>0.30556546557260078</v>
      </c>
      <c r="H21" s="12">
        <v>848</v>
      </c>
      <c r="I21" s="19">
        <f>(H21/$X21)</f>
        <v>0.15126650017838031</v>
      </c>
      <c r="J21" s="12">
        <v>332</v>
      </c>
      <c r="K21" s="19">
        <f>(J21/$X21)</f>
        <v>5.9222261862290404E-2</v>
      </c>
      <c r="L21" s="12">
        <v>158</v>
      </c>
      <c r="M21" s="19">
        <f>(L21/$X21)</f>
        <v>2.8184088476632181E-2</v>
      </c>
      <c r="N21" s="12">
        <v>127</v>
      </c>
      <c r="O21" s="23">
        <f>(N21/$X21)</f>
        <v>2.2654298965394219E-2</v>
      </c>
      <c r="P21" s="12">
        <v>202</v>
      </c>
      <c r="Q21" s="19">
        <f>(P21/$X21)</f>
        <v>3.6032821976453799E-2</v>
      </c>
      <c r="R21" s="12">
        <v>91</v>
      </c>
      <c r="S21" s="25">
        <f>(R21/$X21)</f>
        <v>1.6232607920085622E-2</v>
      </c>
      <c r="T21" s="12">
        <v>18</v>
      </c>
      <c r="U21" s="25">
        <f>(T21/$X21)</f>
        <v>3.2108455226542991E-3</v>
      </c>
      <c r="V21" s="13">
        <v>12</v>
      </c>
      <c r="W21" s="28">
        <f>(V21/$X21)</f>
        <v>2.1405636817695326E-3</v>
      </c>
      <c r="X21" s="12">
        <f t="shared" ref="X21:X23" si="12">SUM(B21+D21+F21+H21+J21+L21+N21+P21+R21+T21+V21)</f>
        <v>5606</v>
      </c>
      <c r="Y21" s="28">
        <f>(X21/$X21)</f>
        <v>1</v>
      </c>
    </row>
    <row r="22" spans="1:36" s="10" customFormat="1" x14ac:dyDescent="0.3">
      <c r="A22" s="11" t="s">
        <v>21</v>
      </c>
      <c r="B22" s="12">
        <v>236</v>
      </c>
      <c r="C22" s="19">
        <f t="shared" si="0"/>
        <v>1.9725844199264458E-2</v>
      </c>
      <c r="D22" s="12">
        <v>2450</v>
      </c>
      <c r="E22" s="23">
        <f t="shared" si="1"/>
        <v>0.20478100969575394</v>
      </c>
      <c r="F22" s="12">
        <v>2845</v>
      </c>
      <c r="G22" s="23">
        <f t="shared" si="11"/>
        <v>0.23779672350384487</v>
      </c>
      <c r="H22" s="12">
        <v>2520</v>
      </c>
      <c r="I22" s="19">
        <f t="shared" ref="I22:K23" si="13">(H22/$X22)</f>
        <v>0.21063189568706117</v>
      </c>
      <c r="J22" s="12">
        <v>1810</v>
      </c>
      <c r="K22" s="19">
        <f t="shared" si="13"/>
        <v>0.15128719491808759</v>
      </c>
      <c r="L22" s="12">
        <v>659</v>
      </c>
      <c r="M22" s="19">
        <f t="shared" ref="M22:M23" si="14">(L22/$X22)</f>
        <v>5.5081912403878303E-2</v>
      </c>
      <c r="N22" s="12">
        <v>406</v>
      </c>
      <c r="O22" s="23">
        <f t="shared" ref="O22:O23" si="15">(N22/$X22)</f>
        <v>3.3935138749582081E-2</v>
      </c>
      <c r="P22" s="12">
        <v>611</v>
      </c>
      <c r="Q22" s="19">
        <f t="shared" ref="Q22:Q23" si="16">(P22/$X22)</f>
        <v>5.1069876295553325E-2</v>
      </c>
      <c r="R22" s="12">
        <v>331</v>
      </c>
      <c r="S22" s="25">
        <f t="shared" ref="S22:S23" si="17">(R22/$X22)</f>
        <v>2.7666332330324308E-2</v>
      </c>
      <c r="T22" s="12">
        <v>83</v>
      </c>
      <c r="U22" s="25">
        <f t="shared" ref="U22:U23" si="18">(T22/$X22)</f>
        <v>6.9374791039786025E-3</v>
      </c>
      <c r="V22" s="13">
        <v>13</v>
      </c>
      <c r="W22" s="28">
        <f t="shared" ref="W22:W23" si="19">(V22/$X22)</f>
        <v>1.0865931126713474E-3</v>
      </c>
      <c r="X22" s="12">
        <f t="shared" si="12"/>
        <v>11964</v>
      </c>
      <c r="Y22" s="28">
        <f t="shared" ref="Y22:Y23" si="20">(X22/$X22)</f>
        <v>1</v>
      </c>
    </row>
    <row r="23" spans="1:36" s="10" customFormat="1" x14ac:dyDescent="0.3">
      <c r="A23" s="11" t="s">
        <v>22</v>
      </c>
      <c r="B23" s="12">
        <v>186</v>
      </c>
      <c r="C23" s="20">
        <f t="shared" si="0"/>
        <v>2.8258887876025523E-2</v>
      </c>
      <c r="D23" s="12">
        <v>1986</v>
      </c>
      <c r="E23" s="29">
        <f t="shared" si="1"/>
        <v>0.30173199635369191</v>
      </c>
      <c r="F23" s="12">
        <v>1695</v>
      </c>
      <c r="G23" s="29">
        <f t="shared" si="11"/>
        <v>0.25752051048313584</v>
      </c>
      <c r="H23" s="12">
        <v>1265</v>
      </c>
      <c r="I23" s="20">
        <f t="shared" si="13"/>
        <v>0.19219082345791552</v>
      </c>
      <c r="J23" s="12">
        <v>612</v>
      </c>
      <c r="K23" s="20">
        <f t="shared" si="13"/>
        <v>9.2980856882406565E-2</v>
      </c>
      <c r="L23" s="12">
        <v>233</v>
      </c>
      <c r="M23" s="20">
        <f t="shared" si="14"/>
        <v>3.539957459738681E-2</v>
      </c>
      <c r="N23" s="12">
        <v>131</v>
      </c>
      <c r="O23" s="29">
        <f t="shared" si="15"/>
        <v>1.9902765116985719E-2</v>
      </c>
      <c r="P23" s="12">
        <v>257</v>
      </c>
      <c r="Q23" s="20">
        <f t="shared" si="16"/>
        <v>3.9045882710422364E-2</v>
      </c>
      <c r="R23" s="12">
        <v>165</v>
      </c>
      <c r="S23" s="25">
        <f t="shared" si="17"/>
        <v>2.5068368277119418E-2</v>
      </c>
      <c r="T23" s="12">
        <v>40</v>
      </c>
      <c r="U23" s="25">
        <f t="shared" si="18"/>
        <v>6.077180188392586E-3</v>
      </c>
      <c r="V23" s="13">
        <v>12</v>
      </c>
      <c r="W23" s="28">
        <f t="shared" si="19"/>
        <v>1.8231540565177757E-3</v>
      </c>
      <c r="X23" s="12">
        <f t="shared" si="12"/>
        <v>6582</v>
      </c>
      <c r="Y23" s="28">
        <f t="shared" si="20"/>
        <v>1</v>
      </c>
    </row>
    <row r="24" spans="1:36" s="10" customFormat="1" x14ac:dyDescent="0.25">
      <c r="A24" s="6" t="s">
        <v>1</v>
      </c>
      <c r="B24" s="8">
        <f>SUM(B5+B18+B19)</f>
        <v>3066</v>
      </c>
      <c r="C24" s="15">
        <f t="shared" si="0"/>
        <v>3.1556195965417866E-2</v>
      </c>
      <c r="D24" s="8">
        <f>SUM(D5+D18+D19)</f>
        <v>22579</v>
      </c>
      <c r="E24" s="15">
        <f t="shared" si="1"/>
        <v>0.23238987237546316</v>
      </c>
      <c r="F24" s="8">
        <f>SUM(F5+F18+F19)</f>
        <v>19606</v>
      </c>
      <c r="G24" s="15">
        <f t="shared" si="11"/>
        <v>0.20179086043639358</v>
      </c>
      <c r="H24" s="8">
        <f>SUM(H5+H18+H19)</f>
        <v>15746</v>
      </c>
      <c r="I24" s="21">
        <f>(H24/$X24)</f>
        <v>0.16206257719226019</v>
      </c>
      <c r="J24" s="8">
        <f>SUM(J5+J18+J19)</f>
        <v>12673</v>
      </c>
      <c r="K24" s="17">
        <f>(J24/$X24)</f>
        <v>0.13043433511733224</v>
      </c>
      <c r="L24" s="8">
        <f>SUM(L5+L18+L19)</f>
        <v>6537</v>
      </c>
      <c r="M24" s="21">
        <f>(L24/$X24)</f>
        <v>6.7280773981062164E-2</v>
      </c>
      <c r="N24" s="8">
        <f>SUM(N5+N18+N19)</f>
        <v>4659</v>
      </c>
      <c r="O24" s="15">
        <f>(N24/$X24)</f>
        <v>4.795183202964183E-2</v>
      </c>
      <c r="P24" s="8">
        <f>SUM(P5+P18+P19)</f>
        <v>7466</v>
      </c>
      <c r="Q24" s="21">
        <f>(P24/$X24)</f>
        <v>7.6842321943186492E-2</v>
      </c>
      <c r="R24" s="8">
        <f>SUM(R5+R18+R19)</f>
        <v>3885</v>
      </c>
      <c r="S24" s="26">
        <f>(R24/$X24)</f>
        <v>3.9985590778097983E-2</v>
      </c>
      <c r="T24" s="8">
        <f>SUM(T5+T18+T19)</f>
        <v>885</v>
      </c>
      <c r="U24" s="26">
        <f>(T24/$X24)</f>
        <v>9.1086867023466439E-3</v>
      </c>
      <c r="V24" s="9">
        <f>SUM(V5+V18+V19)</f>
        <v>58</v>
      </c>
      <c r="W24" s="27">
        <f>(V24/$X24)</f>
        <v>5.9695347879785922E-4</v>
      </c>
      <c r="X24" s="8">
        <f>SUM(X5+X18+X19)</f>
        <v>97160</v>
      </c>
      <c r="Y24" s="27">
        <f>(X24/$X24)</f>
        <v>1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x14ac:dyDescent="0.25">
      <c r="A25" s="1" t="s">
        <v>40</v>
      </c>
      <c r="K25" s="30"/>
    </row>
    <row r="26" spans="1:36" x14ac:dyDescent="0.25">
      <c r="A26" s="44" t="s">
        <v>42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  <row r="27" spans="1:36" x14ac:dyDescent="0.25">
      <c r="A27" s="44" t="s">
        <v>23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30" spans="1:36" x14ac:dyDescent="0.25">
      <c r="I30" s="1" t="s">
        <v>43</v>
      </c>
    </row>
  </sheetData>
  <mergeCells count="15">
    <mergeCell ref="A26:Y26"/>
    <mergeCell ref="A27:Y27"/>
    <mergeCell ref="A1:X1"/>
    <mergeCell ref="B3:C3"/>
    <mergeCell ref="D3:E3"/>
    <mergeCell ref="F3:G3"/>
    <mergeCell ref="H3:I3"/>
    <mergeCell ref="L3:M3"/>
    <mergeCell ref="N3:O3"/>
    <mergeCell ref="P3:Q3"/>
    <mergeCell ref="R3:S3"/>
    <mergeCell ref="T3:U3"/>
    <mergeCell ref="J3:K3"/>
    <mergeCell ref="V3:W3"/>
    <mergeCell ref="X3:Y3"/>
  </mergeCells>
  <pageMargins left="0.25" right="0.25" top="0.75" bottom="0.7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Fall 2014</vt:lpstr>
      <vt:lpstr>Fall 2013</vt:lpstr>
      <vt:lpstr>Fall 2012</vt:lpstr>
      <vt:lpstr>Fall 2011</vt:lpstr>
      <vt:lpstr>Fall 2010</vt:lpstr>
    </vt:vector>
  </TitlesOfParts>
  <Company>BOTCTCC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Coperthwaite, Corby A</dc:creator>
  <cp:lastModifiedBy>Coperthwaite, Corby A</cp:lastModifiedBy>
  <cp:lastPrinted>2015-06-25T20:50:11Z</cp:lastPrinted>
  <dcterms:created xsi:type="dcterms:W3CDTF">2015-06-05T18:29:18Z</dcterms:created>
  <dcterms:modified xsi:type="dcterms:W3CDTF">2015-06-25T20:52:36Z</dcterms:modified>
</cp:coreProperties>
</file>